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emp\otd2654\"/>
    </mc:Choice>
  </mc:AlternateContent>
  <bookViews>
    <workbookView xWindow="0" yWindow="0" windowWidth="28800" windowHeight="12435"/>
  </bookViews>
  <sheets>
    <sheet name="Общая таблица" sheetId="3" r:id="rId1"/>
  </sheets>
  <definedNames>
    <definedName name="_xlnm._FilterDatabase" localSheetId="0" hidden="1">'Общая таблица'!$A$5:$Q$250</definedName>
    <definedName name="OLE_LINK1" localSheetId="0">'Общая таблица'!#REF!</definedName>
    <definedName name="_xlnm.Print_Titles" localSheetId="0">'Общая таблица'!$4:$5</definedName>
    <definedName name="_xlnm.Print_Area" localSheetId="0">'Общая таблица'!$A$1:$Q$250</definedName>
  </definedNames>
  <calcPr calcId="152511"/>
</workbook>
</file>

<file path=xl/calcChain.xml><?xml version="1.0" encoding="utf-8"?>
<calcChain xmlns="http://schemas.openxmlformats.org/spreadsheetml/2006/main">
  <c r="P89" i="3" l="1"/>
  <c r="P23" i="3"/>
  <c r="P111" i="3"/>
  <c r="P113" i="3" l="1"/>
  <c r="P151" i="3"/>
  <c r="P168" i="3"/>
  <c r="P172" i="3"/>
  <c r="P167" i="3" l="1"/>
  <c r="P160" i="3"/>
  <c r="P158" i="3"/>
  <c r="P156" i="3"/>
  <c r="P153" i="3"/>
  <c r="P150" i="3"/>
  <c r="P148" i="3"/>
  <c r="P145" i="3"/>
  <c r="P142" i="3"/>
  <c r="P140" i="3"/>
  <c r="P138" i="3"/>
  <c r="P136" i="3"/>
  <c r="P134" i="3"/>
  <c r="P132" i="3"/>
  <c r="P129" i="3"/>
  <c r="P127" i="3"/>
  <c r="P122" i="3"/>
  <c r="P120" i="3"/>
  <c r="P115" i="3"/>
  <c r="P112" i="3"/>
  <c r="P110" i="3"/>
  <c r="P108" i="3"/>
  <c r="P106" i="3"/>
  <c r="P104" i="3"/>
  <c r="P102" i="3"/>
  <c r="P100" i="3"/>
  <c r="P98" i="3"/>
  <c r="P96" i="3"/>
  <c r="P94" i="3"/>
  <c r="P91" i="3"/>
  <c r="P87" i="3"/>
  <c r="P84" i="3"/>
  <c r="P82" i="3"/>
  <c r="P80" i="3"/>
  <c r="P77" i="3"/>
  <c r="P75" i="3"/>
  <c r="P73" i="3"/>
  <c r="P70" i="3"/>
  <c r="P68" i="3"/>
  <c r="P66" i="3"/>
  <c r="P64" i="3"/>
  <c r="P62" i="3"/>
  <c r="P60" i="3"/>
  <c r="P58" i="3"/>
  <c r="P56" i="3"/>
  <c r="P54" i="3"/>
  <c r="P52" i="3"/>
  <c r="P50" i="3"/>
  <c r="P42" i="3"/>
  <c r="P40" i="3"/>
  <c r="P38" i="3"/>
  <c r="P36" i="3"/>
  <c r="P34" i="3"/>
  <c r="P32" i="3"/>
  <c r="P30" i="3"/>
  <c r="P28" i="3"/>
  <c r="P26" i="3"/>
  <c r="P21" i="3"/>
  <c r="P19" i="3"/>
  <c r="P17" i="3"/>
  <c r="P15" i="3"/>
  <c r="P13" i="3"/>
  <c r="P11" i="3"/>
  <c r="P9" i="3"/>
  <c r="P7" i="3"/>
  <c r="P6" i="3"/>
  <c r="P49" i="3"/>
  <c r="P161" i="3"/>
  <c r="P159" i="3"/>
  <c r="P157" i="3"/>
  <c r="P155" i="3"/>
  <c r="P152" i="3"/>
  <c r="P149" i="3"/>
  <c r="P146" i="3"/>
  <c r="P144" i="3"/>
  <c r="P141" i="3"/>
  <c r="P139" i="3"/>
  <c r="P137" i="3"/>
  <c r="P135" i="3"/>
  <c r="P133" i="3"/>
  <c r="P130" i="3"/>
  <c r="P128" i="3"/>
  <c r="P126" i="3"/>
  <c r="P121" i="3"/>
  <c r="P119" i="3"/>
  <c r="P114" i="3"/>
  <c r="P109" i="3"/>
  <c r="P107" i="3"/>
  <c r="P105" i="3"/>
  <c r="P103" i="3"/>
  <c r="P101" i="3"/>
  <c r="P99" i="3"/>
  <c r="P97" i="3"/>
  <c r="P95" i="3"/>
  <c r="P92" i="3"/>
  <c r="P90" i="3"/>
  <c r="P88" i="3"/>
  <c r="P86" i="3"/>
  <c r="P83" i="3"/>
  <c r="P81" i="3"/>
  <c r="P79" i="3"/>
  <c r="P76" i="3"/>
  <c r="P74" i="3"/>
  <c r="P72" i="3"/>
  <c r="P69" i="3"/>
  <c r="P67" i="3"/>
  <c r="P65" i="3"/>
  <c r="P63" i="3"/>
  <c r="P61" i="3"/>
  <c r="P59" i="3"/>
  <c r="P57" i="3"/>
  <c r="P55" i="3"/>
  <c r="P53" i="3"/>
  <c r="P51" i="3"/>
  <c r="P46" i="3"/>
  <c r="P44" i="3"/>
  <c r="P41" i="3"/>
  <c r="P39" i="3"/>
  <c r="P37" i="3"/>
  <c r="P35" i="3"/>
  <c r="P33" i="3"/>
  <c r="P31" i="3"/>
  <c r="P29" i="3"/>
  <c r="P27" i="3"/>
  <c r="P22" i="3"/>
  <c r="P20" i="3"/>
  <c r="P18" i="3"/>
  <c r="P16" i="3"/>
  <c r="P14" i="3"/>
  <c r="P12" i="3"/>
  <c r="P10" i="3"/>
  <c r="P8" i="3"/>
  <c r="Q163" i="3" l="1"/>
  <c r="Q153" i="3"/>
  <c r="Q135" i="3"/>
  <c r="Q119" i="3"/>
  <c r="Q108" i="3"/>
  <c r="Q96" i="3"/>
  <c r="Q82" i="3"/>
  <c r="Q32" i="3"/>
  <c r="Q29" i="3"/>
  <c r="Q167" i="3"/>
  <c r="Q156" i="3"/>
  <c r="Q148" i="3"/>
  <c r="Q137" i="3"/>
  <c r="Q121" i="3"/>
  <c r="Q89" i="3"/>
  <c r="Q75" i="3"/>
  <c r="Q60" i="3"/>
  <c r="Q33" i="3"/>
  <c r="Q30" i="3"/>
  <c r="Q26" i="3"/>
  <c r="Q113" i="3"/>
  <c r="Q57" i="3"/>
  <c r="Q59" i="3"/>
  <c r="Q61" i="3"/>
  <c r="Q95" i="3"/>
  <c r="Q99" i="3"/>
  <c r="Q171" i="3"/>
  <c r="Q79" i="3"/>
  <c r="Q81" i="3"/>
  <c r="Q90" i="3"/>
  <c r="Q45" i="3"/>
  <c r="Q132" i="3"/>
  <c r="Q140" i="3"/>
  <c r="P43" i="3"/>
  <c r="Q168" i="3" l="1"/>
  <c r="P174" i="3" l="1"/>
  <c r="Q174" i="3"/>
  <c r="Q176" i="3"/>
  <c r="Q191" i="3"/>
  <c r="Q209" i="3"/>
  <c r="P166" i="3"/>
  <c r="P143" i="3"/>
  <c r="P125" i="3"/>
  <c r="C75" i="3"/>
  <c r="C79" i="3"/>
  <c r="C81" i="3"/>
  <c r="C82" i="3"/>
  <c r="C89" i="3"/>
  <c r="C90" i="3"/>
  <c r="C95" i="3"/>
  <c r="C96" i="3"/>
  <c r="C99" i="3"/>
  <c r="C108" i="3"/>
  <c r="C113" i="3"/>
  <c r="C119" i="3"/>
  <c r="C121" i="3"/>
  <c r="C132" i="3"/>
  <c r="C135" i="3"/>
  <c r="C137" i="3"/>
  <c r="C140" i="3"/>
  <c r="C148" i="3"/>
  <c r="C153" i="3"/>
  <c r="C156" i="3"/>
  <c r="C163" i="3"/>
  <c r="C167" i="3"/>
  <c r="C168" i="3"/>
  <c r="C59" i="3"/>
  <c r="C60" i="3"/>
  <c r="C61" i="3"/>
  <c r="C57" i="3"/>
  <c r="C11" i="3"/>
  <c r="C12" i="3"/>
  <c r="C13" i="3"/>
  <c r="C14" i="3"/>
  <c r="C15" i="3"/>
  <c r="C16" i="3"/>
  <c r="C17" i="3"/>
  <c r="C18" i="3"/>
  <c r="C19" i="3"/>
  <c r="C20" i="3"/>
  <c r="C21" i="3"/>
  <c r="C22" i="3"/>
  <c r="C23" i="3"/>
  <c r="C27" i="3"/>
  <c r="C28" i="3"/>
  <c r="C31" i="3"/>
  <c r="C32" i="3"/>
  <c r="C34" i="3"/>
  <c r="C35" i="3"/>
  <c r="C36" i="3"/>
  <c r="C37" i="3"/>
  <c r="C38" i="3"/>
  <c r="C39" i="3"/>
  <c r="C40" i="3"/>
  <c r="C41" i="3"/>
  <c r="C42" i="3"/>
  <c r="C44" i="3"/>
  <c r="C46" i="3"/>
  <c r="C49" i="3"/>
  <c r="C50" i="3"/>
  <c r="C51" i="3"/>
  <c r="C52" i="3"/>
  <c r="C53" i="3"/>
  <c r="C54" i="3"/>
  <c r="C55" i="3"/>
  <c r="C56" i="3"/>
  <c r="C172" i="3"/>
  <c r="C7" i="3"/>
  <c r="C8" i="3"/>
  <c r="C9" i="3"/>
  <c r="C10" i="3"/>
  <c r="C6" i="3"/>
  <c r="C151" i="3"/>
  <c r="Q249" i="3" l="1"/>
  <c r="P249" i="3"/>
  <c r="Q247" i="3"/>
  <c r="P247" i="3"/>
  <c r="Q245" i="3"/>
  <c r="P245" i="3"/>
  <c r="Q241" i="3"/>
  <c r="P241" i="3"/>
  <c r="Q239" i="3"/>
  <c r="P239" i="3"/>
  <c r="P237" i="3"/>
  <c r="Q237" i="3"/>
  <c r="P235" i="3"/>
  <c r="Q235" i="3"/>
  <c r="P233" i="3"/>
  <c r="Q233" i="3"/>
  <c r="P231" i="3"/>
  <c r="Q231" i="3"/>
  <c r="P229" i="3"/>
  <c r="Q229" i="3"/>
  <c r="P227" i="3"/>
  <c r="Q227" i="3"/>
  <c r="P225" i="3"/>
  <c r="Q225" i="3"/>
  <c r="P223" i="3"/>
  <c r="Q223" i="3"/>
  <c r="P221" i="3"/>
  <c r="Q221" i="3"/>
  <c r="P219" i="3"/>
  <c r="Q219" i="3"/>
  <c r="P217" i="3"/>
  <c r="Q217" i="3"/>
  <c r="P215" i="3"/>
  <c r="Q215" i="3"/>
  <c r="P213" i="3"/>
  <c r="Q213" i="3"/>
  <c r="P211" i="3"/>
  <c r="Q211" i="3"/>
  <c r="P207" i="3"/>
  <c r="Q207" i="3"/>
  <c r="P205" i="3"/>
  <c r="Q205" i="3"/>
  <c r="P203" i="3"/>
  <c r="Q203" i="3"/>
  <c r="Q201" i="3"/>
  <c r="P201" i="3"/>
  <c r="P199" i="3"/>
  <c r="Q199" i="3"/>
  <c r="P197" i="3"/>
  <c r="Q197" i="3"/>
  <c r="P195" i="3"/>
  <c r="Q195" i="3"/>
  <c r="Q193" i="3"/>
  <c r="P193" i="3"/>
  <c r="P191" i="3"/>
  <c r="P189" i="3"/>
  <c r="Q189" i="3"/>
  <c r="P187" i="3"/>
  <c r="Q187" i="3"/>
  <c r="Q185" i="3"/>
  <c r="P185" i="3"/>
  <c r="Q183" i="3"/>
  <c r="P181" i="3"/>
  <c r="Q181" i="3"/>
  <c r="P179" i="3"/>
  <c r="Q179" i="3"/>
  <c r="P177" i="3"/>
  <c r="Q177" i="3"/>
  <c r="Q175" i="3"/>
  <c r="P175" i="3"/>
  <c r="P250" i="3"/>
  <c r="Q250" i="3"/>
  <c r="Q248" i="3"/>
  <c r="P248" i="3"/>
  <c r="Q246" i="3"/>
  <c r="P246" i="3"/>
  <c r="Q244" i="3"/>
  <c r="P244" i="3"/>
  <c r="P242" i="3"/>
  <c r="Q242" i="3"/>
  <c r="Q240" i="3"/>
  <c r="P240" i="3"/>
  <c r="P238" i="3"/>
  <c r="Q238" i="3"/>
  <c r="Q236" i="3"/>
  <c r="P236" i="3"/>
  <c r="P234" i="3"/>
  <c r="Q234" i="3"/>
  <c r="Q232" i="3"/>
  <c r="P232" i="3"/>
  <c r="P230" i="3"/>
  <c r="Q230" i="3"/>
  <c r="Q228" i="3"/>
  <c r="P228" i="3"/>
  <c r="Q226" i="3"/>
  <c r="P226" i="3"/>
  <c r="Q224" i="3"/>
  <c r="P224" i="3"/>
  <c r="Q222" i="3"/>
  <c r="P222" i="3"/>
  <c r="Q220" i="3"/>
  <c r="P220" i="3"/>
  <c r="Q218" i="3"/>
  <c r="P218" i="3"/>
  <c r="Q216" i="3"/>
  <c r="P216" i="3"/>
  <c r="Q214" i="3"/>
  <c r="P214" i="3"/>
  <c r="Q212" i="3"/>
  <c r="P212" i="3"/>
  <c r="Q210" i="3"/>
  <c r="P210" i="3"/>
  <c r="Q208" i="3"/>
  <c r="P208" i="3"/>
  <c r="P206" i="3"/>
  <c r="Q206" i="3"/>
  <c r="P204" i="3"/>
  <c r="Q204" i="3"/>
  <c r="P202" i="3"/>
  <c r="Q202" i="3"/>
  <c r="P200" i="3"/>
  <c r="Q200" i="3"/>
  <c r="P198" i="3"/>
  <c r="Q198" i="3"/>
  <c r="P196" i="3"/>
  <c r="Q196" i="3"/>
  <c r="P194" i="3"/>
  <c r="Q194" i="3"/>
  <c r="P192" i="3"/>
  <c r="Q192" i="3"/>
  <c r="Q188" i="3"/>
  <c r="P188" i="3"/>
  <c r="Q186" i="3"/>
  <c r="P186" i="3"/>
  <c r="Q184" i="3"/>
  <c r="P184" i="3"/>
  <c r="Q180" i="3"/>
  <c r="P180" i="3"/>
  <c r="Q178" i="3"/>
  <c r="P178" i="3"/>
  <c r="P176" i="3"/>
  <c r="C117" i="3"/>
  <c r="C104" i="3"/>
  <c r="C91" i="3"/>
  <c r="C165" i="3"/>
  <c r="C164" i="3"/>
  <c r="C159" i="3"/>
  <c r="C150" i="3"/>
  <c r="C145" i="3"/>
  <c r="C126" i="3"/>
  <c r="C114" i="3"/>
  <c r="C112" i="3"/>
  <c r="C161" i="3"/>
  <c r="C157" i="3"/>
  <c r="C155" i="3"/>
  <c r="C152" i="3"/>
  <c r="C142" i="3"/>
  <c r="C133" i="3"/>
  <c r="C130" i="3"/>
  <c r="C100" i="3"/>
  <c r="C98" i="3"/>
  <c r="C129" i="3"/>
  <c r="C127" i="3"/>
  <c r="C123" i="3"/>
  <c r="C120" i="3"/>
  <c r="C115" i="3"/>
  <c r="C111" i="3"/>
  <c r="C109" i="3"/>
  <c r="C107" i="3"/>
  <c r="C105" i="3"/>
  <c r="C103" i="3"/>
  <c r="C101" i="3"/>
  <c r="C97" i="3"/>
  <c r="C92" i="3"/>
  <c r="C58" i="3"/>
  <c r="C84" i="3"/>
  <c r="C70" i="3"/>
  <c r="C66" i="3"/>
  <c r="C62" i="3"/>
  <c r="C138" i="3"/>
  <c r="C136" i="3"/>
  <c r="C134" i="3"/>
  <c r="C88" i="3"/>
  <c r="C86" i="3"/>
  <c r="C83" i="3"/>
  <c r="C76" i="3"/>
  <c r="C74" i="3"/>
  <c r="C72" i="3"/>
  <c r="C69" i="3"/>
  <c r="C67" i="3"/>
  <c r="C65" i="3"/>
  <c r="C63" i="3"/>
  <c r="C170" i="3"/>
  <c r="C162" i="3"/>
  <c r="C160" i="3"/>
  <c r="C158" i="3"/>
  <c r="C149" i="3"/>
  <c r="C146" i="3"/>
  <c r="C144" i="3"/>
  <c r="C141" i="3"/>
  <c r="C139" i="3"/>
  <c r="C128" i="3"/>
  <c r="C122" i="3"/>
  <c r="C116" i="3"/>
  <c r="C110" i="3"/>
  <c r="C106" i="3"/>
  <c r="C102" i="3"/>
  <c r="C94" i="3"/>
  <c r="C87" i="3"/>
  <c r="C80" i="3"/>
  <c r="C77" i="3"/>
  <c r="C73" i="3"/>
  <c r="C68" i="3"/>
  <c r="C64" i="3"/>
  <c r="Q117" i="3" l="1"/>
  <c r="Q8" i="3"/>
  <c r="Q12" i="3"/>
  <c r="Q16" i="3"/>
  <c r="Q20" i="3"/>
  <c r="Q27" i="3"/>
  <c r="Q35" i="3"/>
  <c r="Q39" i="3"/>
  <c r="Q44" i="3"/>
  <c r="Q144" i="3"/>
  <c r="Q172" i="3"/>
  <c r="Q7" i="3"/>
  <c r="Q11" i="3"/>
  <c r="Q15" i="3"/>
  <c r="Q19" i="3"/>
  <c r="Q23" i="3"/>
  <c r="Q34" i="3"/>
  <c r="Q38" i="3"/>
  <c r="Q42" i="3"/>
  <c r="Q142" i="3"/>
  <c r="Q165" i="3"/>
  <c r="Q10" i="3"/>
  <c r="Q14" i="3"/>
  <c r="Q18" i="3"/>
  <c r="Q22" i="3"/>
  <c r="Q31" i="3"/>
  <c r="Q37" i="3"/>
  <c r="Q41" i="3"/>
  <c r="Q111" i="3"/>
  <c r="Q9" i="3"/>
  <c r="Q13" i="3"/>
  <c r="Q17" i="3"/>
  <c r="Q21" i="3"/>
  <c r="Q28" i="3"/>
  <c r="Q36" i="3"/>
  <c r="Q40" i="3"/>
  <c r="Q46" i="3"/>
  <c r="Q115" i="3"/>
  <c r="Q51" i="3"/>
  <c r="Q55" i="3"/>
  <c r="Q63" i="3"/>
  <c r="Q67" i="3"/>
  <c r="Q72" i="3"/>
  <c r="Q77" i="3"/>
  <c r="Q86" i="3"/>
  <c r="Q92" i="3"/>
  <c r="Q100" i="3"/>
  <c r="Q104" i="3"/>
  <c r="Q109" i="3"/>
  <c r="Q114" i="3"/>
  <c r="Q120" i="3"/>
  <c r="Q127" i="3"/>
  <c r="Q134" i="3"/>
  <c r="Q157" i="3"/>
  <c r="Q50" i="3"/>
  <c r="Q54" i="3"/>
  <c r="Q62" i="3"/>
  <c r="Q66" i="3"/>
  <c r="Q70" i="3"/>
  <c r="Q76" i="3"/>
  <c r="Q84" i="3"/>
  <c r="Q91" i="3"/>
  <c r="Q98" i="3"/>
  <c r="Q103" i="3"/>
  <c r="Q107" i="3"/>
  <c r="Q112" i="3"/>
  <c r="Q122" i="3"/>
  <c r="Q128" i="3"/>
  <c r="Q136" i="3"/>
  <c r="Q149" i="3"/>
  <c r="Q155" i="3"/>
  <c r="Q160" i="3"/>
  <c r="Q141" i="3"/>
  <c r="Q152" i="3"/>
  <c r="Q49" i="3"/>
  <c r="Q53" i="3"/>
  <c r="Q58" i="3"/>
  <c r="Q65" i="3"/>
  <c r="Q69" i="3"/>
  <c r="Q74" i="3"/>
  <c r="Q83" i="3"/>
  <c r="Q88" i="3"/>
  <c r="Q97" i="3"/>
  <c r="Q102" i="3"/>
  <c r="Q106" i="3"/>
  <c r="Q129" i="3"/>
  <c r="Q138" i="3"/>
  <c r="Q146" i="3"/>
  <c r="Q159" i="3"/>
  <c r="Q133" i="3"/>
  <c r="Q52" i="3"/>
  <c r="Q56" i="3"/>
  <c r="Q64" i="3"/>
  <c r="Q68" i="3"/>
  <c r="Q73" i="3"/>
  <c r="Q80" i="3"/>
  <c r="Q87" i="3"/>
  <c r="Q94" i="3"/>
  <c r="Q101" i="3"/>
  <c r="Q105" i="3"/>
  <c r="Q110" i="3"/>
  <c r="Q126" i="3"/>
  <c r="Q130" i="3"/>
  <c r="Q139" i="3"/>
  <c r="Q145" i="3"/>
  <c r="Q151" i="3"/>
  <c r="Q158" i="3"/>
  <c r="Q162" i="3"/>
  <c r="Q6" i="3"/>
  <c r="Q150" i="3"/>
  <c r="Q161" i="3"/>
  <c r="Q170" i="3"/>
  <c r="Q143" i="3" l="1"/>
  <c r="Q43" i="3"/>
  <c r="Q166" i="3"/>
  <c r="Q48" i="3"/>
  <c r="P48" i="3"/>
  <c r="Q125" i="3" l="1"/>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175" i="3"/>
</calcChain>
</file>

<file path=xl/sharedStrings.xml><?xml version="1.0" encoding="utf-8"?>
<sst xmlns="http://schemas.openxmlformats.org/spreadsheetml/2006/main" count="629" uniqueCount="587">
  <si>
    <t xml:space="preserve">Наименование </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</si>
  <si>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</si>
  <si>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</si>
  <si>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</si>
  <si>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</si>
  <si>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</si>
  <si>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</si>
  <si>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</si>
  <si>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</si>
  <si>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</si>
  <si>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</si>
  <si>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Сбор за пользование объектами животного мира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</si>
  <si>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</si>
  <si>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</si>
  <si>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</si>
  <si>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использование лесов</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</si>
  <si>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</si>
  <si>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</si>
  <si>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</si>
  <si>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</si>
  <si>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ГОСУДАРСТВЕННАЯ ПОШЛИНА</t>
  </si>
  <si>
    <t>ШТРАФЫ, САНКЦИИ, ВОЗМЕЩЕНИЕ УЩЕРБА</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</si>
  <si>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</si>
  <si>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</si>
  <si>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АДМИНИСТРАТИВНЫЕ ПЛАТЕЖИ И СБОРЫ</t>
  </si>
  <si>
    <t>ДОХОДЫ ОТ ОКАЗАНИЯ ПЛАТНЫХ УСЛУГ (РАБОТ) И КОМПЕНСАЦИИ ЗАТРАТ ГОСУДАРСТВА</t>
  </si>
  <si>
    <t>Субвенции бюджетам субъектов Российской Федерации на осуществление отдельных полномочий в области лесных отношений</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</si>
  <si>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</si>
  <si>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</si>
  <si>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Налог на прибыль организаций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</si>
  <si>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</si>
  <si>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</si>
  <si>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</si>
  <si>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</si>
  <si>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</si>
  <si>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</si>
  <si>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</si>
  <si>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</si>
  <si>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</si>
  <si>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</si>
  <si>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</si>
  <si>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</si>
  <si>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</si>
  <si>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</si>
  <si>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</si>
  <si>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</si>
  <si>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</si>
  <si>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</si>
  <si>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</si>
  <si>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</si>
  <si>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</si>
  <si>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</si>
  <si>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</si>
  <si>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</si>
  <si>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</si>
  <si>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</si>
  <si>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</si>
  <si>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</si>
  <si>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</si>
  <si>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</si>
  <si>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</si>
  <si>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</si>
  <si>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</si>
  <si>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</si>
  <si>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</si>
  <si>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</si>
  <si>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</si>
  <si>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</si>
  <si>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</si>
  <si>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</si>
  <si>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</si>
  <si>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</si>
  <si>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</si>
  <si>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</si>
  <si>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</si>
  <si>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</si>
  <si>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</si>
  <si>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</si>
  <si>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</si>
  <si>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</si>
  <si>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</si>
  <si>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</si>
  <si>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</si>
  <si>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</si>
  <si>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</si>
  <si>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</si>
  <si>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</si>
  <si>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</si>
  <si>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</si>
  <si>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</si>
  <si>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</si>
  <si>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</si>
  <si>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</si>
  <si>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</si>
  <si>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</si>
  <si>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</si>
  <si>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</si>
  <si>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</si>
  <si>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</si>
  <si>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</si>
  <si>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</si>
  <si>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</si>
  <si>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</si>
  <si>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</si>
  <si>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</si>
  <si>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</si>
  <si>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</si>
  <si>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</si>
  <si>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</si>
  <si>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</si>
  <si>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</si>
  <si>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</si>
  <si>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</si>
  <si>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</si>
  <si>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</si>
  <si>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Телевидение и радиовещание</t>
  </si>
  <si>
    <t>Периодическая печать и издательства</t>
  </si>
  <si>
    <t>Другие вопросы в области средств массовой информации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</si>
  <si>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</si>
  <si>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</si>
  <si>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</si>
  <si>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 РАСХОДОВ</t>
  </si>
  <si>
    <t>Приложение 1 к аналитической записке</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</si>
  <si>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</si>
  <si>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</si>
  <si>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</si>
  <si>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</si>
  <si>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ОБРАЗОВАНИЕ</t>
  </si>
  <si>
    <t>ЗДРАВООХРАНЕНИЕ</t>
  </si>
  <si>
    <t>СОЦИАЛЬНАЯ ПОЛИТИКА</t>
  </si>
  <si>
    <t>ФИЗИЧЕСКАЯ КУЛЬТУРА И СПОРТ</t>
  </si>
  <si>
    <t>СРЕДСТВА МАССОВОЙ ИНФОРМАЦИИ</t>
  </si>
  <si>
    <t>ЖИЛИЩНО-КОММУНАЛЬНОЕ ХОЗЯЙСТВО</t>
  </si>
  <si>
    <t>ОХРАНА ОКРУЖАЮЩЕЙ СРЕДЫ</t>
  </si>
  <si>
    <t>СУБВЕНЦИИ</t>
  </si>
  <si>
    <t>СУБСИДИИ</t>
  </si>
  <si>
    <t>1.1</t>
  </si>
  <si>
    <t>1.2</t>
  </si>
  <si>
    <t>2.8</t>
  </si>
  <si>
    <t>2.9</t>
  </si>
  <si>
    <t>2</t>
  </si>
  <si>
    <t>ДОТАЦИИ</t>
  </si>
  <si>
    <t>1</t>
  </si>
  <si>
    <t>2.1</t>
  </si>
  <si>
    <t>2.2</t>
  </si>
  <si>
    <t>2.3</t>
  </si>
  <si>
    <t>2.6</t>
  </si>
  <si>
    <t>2.5</t>
  </si>
  <si>
    <t>2.4</t>
  </si>
  <si>
    <t>2.7</t>
  </si>
  <si>
    <t>2.10</t>
  </si>
  <si>
    <t>2.11</t>
  </si>
  <si>
    <t>2.12</t>
  </si>
  <si>
    <t>2.13</t>
  </si>
  <si>
    <t>КУЛЬТУРА, КИНЕМАТОГРАФИЯ</t>
  </si>
  <si>
    <t>2.14</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</si>
  <si>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</si>
  <si>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ПРОЧИЕ НЕНАЛОГОВЫЕ ДОХОДЫ</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</si>
  <si>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</si>
  <si>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</si>
  <si>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</si>
  <si>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</si>
  <si>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</si>
  <si>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</si>
  <si>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</si>
  <si>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</si>
  <si>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</si>
  <si>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</si>
  <si>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</si>
  <si>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</si>
  <si>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</si>
  <si>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</si>
  <si>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</si>
  <si>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</si>
  <si>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</si>
  <si>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модельных муниципальных библиотек</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</si>
  <si>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</si>
  <si>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Гражданская оборона</t>
  </si>
  <si>
    <t>ПРОФИЦИТ (-) / ДЕФИЦИТ</t>
  </si>
  <si>
    <t>тыс. рублей</t>
  </si>
  <si>
    <t>1 00 00000 00 0000 000</t>
  </si>
  <si>
    <t>1 01 00000 00 0000 000</t>
  </si>
  <si>
    <t>1 01 01000 00 0000 110</t>
  </si>
  <si>
    <t>1 01 02000 01 0000 110</t>
  </si>
  <si>
    <t>1 03 00000 00 0000 000</t>
  </si>
  <si>
    <t>1 03 02000 01 0000 110</t>
  </si>
  <si>
    <t>1 05 00000 00 0000 000</t>
  </si>
  <si>
    <t>1 05 01000 00 0000 110</t>
  </si>
  <si>
    <t>1 05 06000 01 0000 110</t>
  </si>
  <si>
    <t>Налог на профессиональный доход</t>
  </si>
  <si>
    <t>1 06 00000 00 0000 000</t>
  </si>
  <si>
    <t>1 06 02000 02 0000 110</t>
  </si>
  <si>
    <t>1 06 04000 02 0000 110</t>
  </si>
  <si>
    <t>1 06 05000 02 0000 110</t>
  </si>
  <si>
    <t>1 07 00000 00 0000 000</t>
  </si>
  <si>
    <t>1 07 04010 01 0000 110</t>
  </si>
  <si>
    <t>1 08 00000 00 0000 000</t>
  </si>
  <si>
    <t>1 11 00000 00 0000 000</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</si>
  <si>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</si>
  <si>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</si>
  <si>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</si>
  <si>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</si>
  <si>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</si>
  <si>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</si>
  <si>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1 11 05072 02 0000 120</t>
  </si>
  <si>
    <t>1 11 05100 02 0000 120</t>
  </si>
  <si>
    <t>1 11 05322 02 0000 120</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</si>
  <si>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</si>
  <si>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</si>
  <si>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1 11 09032 02 0000 120</t>
  </si>
  <si>
    <t>1 11 09042 02 0000 120</t>
  </si>
  <si>
    <t>1 12 00000 00 0000 000</t>
  </si>
  <si>
    <t>1 12 01000 01 0000 120</t>
  </si>
  <si>
    <t>1 12 02000 00 0000 120</t>
  </si>
  <si>
    <t>1 12 04000 00 0000 120</t>
  </si>
  <si>
    <t>1 13 00000 00 0000 000</t>
  </si>
  <si>
    <t>1 15 00000 00 0000 000</t>
  </si>
  <si>
    <t>1 16 00000 00 0000 000</t>
  </si>
  <si>
    <t>1 17 00000 00 0000 000</t>
  </si>
  <si>
    <t>2 00 00000 00 0000 000</t>
  </si>
  <si>
    <t>2 02 15001 02 0000 150</t>
  </si>
  <si>
    <t>2 02 15009 02 0000 150</t>
  </si>
  <si>
    <t>2 02 25021 02 0000 150</t>
  </si>
  <si>
    <t>2 02 25027 02 0000 150</t>
  </si>
  <si>
    <t>2 02 25028 02 0000 150</t>
  </si>
  <si>
    <t>2 02 25065 02 0000 150</t>
  </si>
  <si>
    <t>2 02 25066 02 0000 150</t>
  </si>
  <si>
    <t>2 02 25081 02 0000 150</t>
  </si>
  <si>
    <t>2 02 25082 02 0000 150</t>
  </si>
  <si>
    <t>2 02 25084 02 0000 150</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</si>
  <si>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</si>
  <si>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</si>
  <si>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</si>
  <si>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2 02 25113 02 0000 150</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</si>
  <si>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</si>
  <si>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</si>
  <si>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</si>
  <si>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</si>
  <si>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</si>
  <si>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</si>
  <si>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2 02 25169 02 0000 150</t>
  </si>
  <si>
    <t>2 02 25187 02 0000 150</t>
  </si>
  <si>
    <t>2 02 25201 02 0000 150</t>
  </si>
  <si>
    <t>2 02 25202 02 0000 150</t>
  </si>
  <si>
    <t>2 02 25210 02 0000 150</t>
  </si>
  <si>
    <t>2 02 25219 02 0000 150</t>
  </si>
  <si>
    <t>2 02 25228 02 0000 150</t>
  </si>
  <si>
    <t>2 02 25229 02 0000 150</t>
  </si>
  <si>
    <t>2 02 25242 02 0000 150</t>
  </si>
  <si>
    <t>2 02 25243 02 0000 150</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</si>
  <si>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</si>
  <si>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</si>
  <si>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</si>
  <si>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</si>
  <si>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</si>
  <si>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</si>
  <si>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2 02 25261 02 0000 150</t>
  </si>
  <si>
    <t>Субсидии бюджетам субъектов Российской Федерации на развитие заправочной инфраструктуры компримированного природного газа</t>
  </si>
  <si>
    <t>2 02 25276 02 0000 150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</si>
  <si>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</si>
  <si>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2 02 25291 02 0000 150</t>
  </si>
  <si>
    <t>Субсидии бюджетам субъектов Российской Федерации на повышение эффективности службы занятости</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</si>
  <si>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</si>
  <si>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</si>
  <si>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</si>
  <si>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2 02 25304 02 0000 150</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</si>
  <si>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</si>
  <si>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</si>
  <si>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2 02 25341 02 0000 150</t>
  </si>
  <si>
    <t>Субсидии бюджетам субъектов Российской Федерации на развитие сельского туризма</t>
  </si>
  <si>
    <t>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</si>
  <si>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</si>
  <si>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</si>
  <si>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</si>
  <si>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</si>
  <si>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</si>
  <si>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</si>
  <si>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</si>
  <si>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2 02 25404 02 0000 150</t>
  </si>
  <si>
    <t>2 02 25462 02 0000 150</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</si>
  <si>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</si>
  <si>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</si>
  <si>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</si>
  <si>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</si>
  <si>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</si>
  <si>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</si>
  <si>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</si>
  <si>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</si>
  <si>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</si>
  <si>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</si>
  <si>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</si>
  <si>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2 02 25508 02 0000 150</t>
  </si>
  <si>
    <t>2 02 25513 02 0000 150</t>
  </si>
  <si>
    <t>Субсидии бюджетам субъектов Российской Федерации на развитие сети учреждений культурно-досугового типа</t>
  </si>
  <si>
    <t>2 02 25514 02 0000 150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</si>
  <si>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</si>
  <si>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2 02 25516 02 0000 150</t>
  </si>
  <si>
    <t>2 02 25517 02 0000 150</t>
  </si>
  <si>
    <t>2 02 25519 02 0000 150</t>
  </si>
  <si>
    <t>Субсидии бюджетам субъектов Российской Федерации на поддержку отрасли культуры</t>
  </si>
  <si>
    <t>2 02 25520 02 0000 150</t>
  </si>
  <si>
    <t>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</si>
  <si>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</si>
  <si>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2 02 25554 02 0000 150</t>
  </si>
  <si>
    <t>2 02 25555 02 0000 150</t>
  </si>
  <si>
    <t>2 02 25576 02 0000 150</t>
  </si>
  <si>
    <t>2 02 25586 02 0000 150</t>
  </si>
  <si>
    <t>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</si>
  <si>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</si>
  <si>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2 02 25590 02 0000 150</t>
  </si>
  <si>
    <t>Субсидии бюджетам субъектов Российской Федерации на техническое оснащение муниципальных музеев</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</si>
  <si>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</si>
  <si>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</si>
  <si>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</si>
  <si>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</si>
  <si>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2 02 25753 02 0000 150</t>
  </si>
  <si>
    <t>Субсидии бюджетам субъектов Российской Федерации на софинансирование закупки оборудования для создания "умных" спортивных площадок</t>
  </si>
  <si>
    <t>2 02 27111 02 0000 150</t>
  </si>
  <si>
    <t>2 02 27139 02 0000 150</t>
  </si>
  <si>
    <t>2 02 27456 02 0000 150</t>
  </si>
  <si>
    <t>2 02 35090 02 0000 150</t>
  </si>
  <si>
    <t>2 02 35118 02 0000 150</t>
  </si>
  <si>
    <t>2 02 35120 02 0000 150</t>
  </si>
  <si>
    <t>2 02 35128 02 0000 150</t>
  </si>
  <si>
    <t>2 02 35129 02 0000 150</t>
  </si>
  <si>
    <t>2 02 35135 02 0000 150</t>
  </si>
  <si>
    <t>2 02 35176 02 0000 150</t>
  </si>
  <si>
    <t>2 02 35220 02 0000 150</t>
  </si>
  <si>
    <t>2 02 35240 02 0000 150</t>
  </si>
  <si>
    <t>2 02 35250 02 0000 150</t>
  </si>
  <si>
    <t>2 02 35290 02 0000 150</t>
  </si>
  <si>
    <t>2 02 35345 02 0000 150</t>
  </si>
  <si>
    <t>Субвенции бюджетам субъектов Российской Федерации на осуществление мер пожарной безопасности и тушение лесных пожаров</t>
  </si>
  <si>
    <t>2 02 35429 02 0000 150</t>
  </si>
  <si>
    <t>2 02 35460 02 0000 150</t>
  </si>
  <si>
    <t>2 02 35573 02 0000 150</t>
  </si>
  <si>
    <t>2 02 35900 02 0000 150</t>
  </si>
  <si>
    <t>2 02 45161 02 0000 150</t>
  </si>
  <si>
    <t>2 02 45190 02 0000 150</t>
  </si>
  <si>
    <t>2 02 45192 02 0000 150</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</si>
  <si>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</si>
  <si>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</si>
  <si>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2 02 45289 02 0000 150</t>
  </si>
  <si>
    <t>2 02 45303 02 0000 150</t>
  </si>
  <si>
    <t>2 02 45354 02 0000 150</t>
  </si>
  <si>
    <t>2 02 45358 02 0000 150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</si>
  <si>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</si>
  <si>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</si>
  <si>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</si>
  <si>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2 02 45389 02 0000 150</t>
  </si>
  <si>
    <t>Межбюджетные трансферты, передаваемые бюджетам субъектов Российской Федерации на развитие инфраструктуры дорожного хозяйства</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</si>
  <si>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</si>
  <si>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</si>
  <si>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2 02 45424 02 0000 150</t>
  </si>
  <si>
    <t>2 02 45433 02 0000 150</t>
  </si>
  <si>
    <t>2 02 45453 02 0000 150</t>
  </si>
  <si>
    <t>2 02 45454 02 0000 150</t>
  </si>
  <si>
    <t>2 02 45468 02 0000 150</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</si>
  <si>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</si>
  <si>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</si>
  <si>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</si>
  <si>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</si>
  <si>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МЕЖБЮДЖЕТНЫЕ ТРАНСФЕРТЫ</t>
  </si>
  <si>
    <t>1000</t>
  </si>
  <si>
    <t>1001</t>
  </si>
  <si>
    <t>1002</t>
  </si>
  <si>
    <t>1003</t>
  </si>
  <si>
    <t>1004</t>
  </si>
  <si>
    <t>1006</t>
  </si>
  <si>
    <t>1100</t>
  </si>
  <si>
    <t>1101</t>
  </si>
  <si>
    <t>1102</t>
  </si>
  <si>
    <t>1103</t>
  </si>
  <si>
    <t>1105</t>
  </si>
  <si>
    <t>1200</t>
  </si>
  <si>
    <t>1201</t>
  </si>
  <si>
    <t>1202</t>
  </si>
  <si>
    <t>1204</t>
  </si>
  <si>
    <t>1300</t>
  </si>
  <si>
    <t>1400</t>
  </si>
  <si>
    <t>1401</t>
  </si>
  <si>
    <t>1402</t>
  </si>
  <si>
    <t>1403</t>
  </si>
  <si>
    <t>Защита населения и территории от чрезвычайных ситуаций природного и техногенного характера, пожарная безопасность</t>
  </si>
  <si>
    <t>Прикладные научные исследования в области охраны окружающей среды</t>
  </si>
  <si>
    <t>Молодежная политика</t>
  </si>
  <si>
    <t>Прикладные научные исследования в области образования</t>
  </si>
  <si>
    <t>Заготовка, переработка, хранение и обеспечение безопасности донорской крови и ее компонентов</t>
  </si>
  <si>
    <t>ОБСЛУЖИВАНИЕ ГОСУДАРСТВЕННОГО И МУНИЦИПАЛЬНОГО ДОЛГА</t>
  </si>
  <si>
    <t>МЕЖБЮДЖЕТНЫЕ ТРАНСФЕРТЫ ОБЩЕГО ХАРАКТЕРА БЮДЖЕТАМ БЮДЖЕТНОЙ СИСТЕМЫ РОССИЙСКОЙ ФЕДЕРАЦИИ</t>
  </si>
  <si>
    <t>100</t>
  </si>
  <si>
    <t>102</t>
  </si>
  <si>
    <t>103</t>
  </si>
  <si>
    <t>104</t>
  </si>
  <si>
    <t>105</t>
  </si>
  <si>
    <t>106</t>
  </si>
  <si>
    <t>107</t>
  </si>
  <si>
    <t>111</t>
  </si>
  <si>
    <t>113</t>
  </si>
  <si>
    <t>200</t>
  </si>
  <si>
    <t>203</t>
  </si>
  <si>
    <t>300</t>
  </si>
  <si>
    <t>309</t>
  </si>
  <si>
    <t>310</t>
  </si>
  <si>
    <t>311</t>
  </si>
  <si>
    <t>314</t>
  </si>
  <si>
    <t>400</t>
  </si>
  <si>
    <t>401</t>
  </si>
  <si>
    <t>402</t>
  </si>
  <si>
    <t>404</t>
  </si>
  <si>
    <t>405</t>
  </si>
  <si>
    <t>406</t>
  </si>
  <si>
    <t>407</t>
  </si>
  <si>
    <t>408</t>
  </si>
  <si>
    <t>409</t>
  </si>
  <si>
    <t>410</t>
  </si>
  <si>
    <t>412</t>
  </si>
  <si>
    <t>500</t>
  </si>
  <si>
    <t>501</t>
  </si>
  <si>
    <t>502</t>
  </si>
  <si>
    <t>503</t>
  </si>
  <si>
    <t>505</t>
  </si>
  <si>
    <t>600</t>
  </si>
  <si>
    <t>603</t>
  </si>
  <si>
    <t>604</t>
  </si>
  <si>
    <t>605</t>
  </si>
  <si>
    <t>700</t>
  </si>
  <si>
    <t>701</t>
  </si>
  <si>
    <t>702</t>
  </si>
  <si>
    <t>703</t>
  </si>
  <si>
    <t>704</t>
  </si>
  <si>
    <t>705</t>
  </si>
  <si>
    <t>707</t>
  </si>
  <si>
    <t>708</t>
  </si>
  <si>
    <t>709</t>
  </si>
  <si>
    <t>800</t>
  </si>
  <si>
    <t>801</t>
  </si>
  <si>
    <t>804</t>
  </si>
  <si>
    <t>900</t>
  </si>
  <si>
    <t>901</t>
  </si>
  <si>
    <t>902</t>
  </si>
  <si>
    <t>903</t>
  </si>
  <si>
    <t>904</t>
  </si>
  <si>
    <t>905</t>
  </si>
  <si>
    <t>906</t>
  </si>
  <si>
    <t>909</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</si>
  <si>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</si>
  <si>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</si>
  <si>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</si>
  <si>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</si>
  <si>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</si>
  <si>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8 273,3</t>
  </si>
  <si>
    <t>Субсидии бюджетам субъектов Российской Федерации на реализацию мероприятий по модернизации школьных систем образования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</si>
  <si>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</si>
  <si>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Предлагаемые изменения
(законопроект от 07.04.2022 
№ 2084-6зп)</t>
  </si>
  <si>
    <t>Первоначальная редакция закона о бюджете УР от 27.12.2021 г. 
№ 140-РЗ</t>
  </si>
  <si>
    <t>Действующая редакция закона о бюджете УР от 28.04.2022 г. 
№11-РЗ</t>
  </si>
  <si>
    <t>Проценты, полученные от предоставления бюджетных кредитов внутри страны за счет средств бюджетов субъектов Российской Федерации</t>
  </si>
  <si>
    <t>2 02 25372 02 0000 150</t>
  </si>
  <si>
    <t>Субсидии бюджетам субъектов Российской Федерации на развитие транспортной инфраструктуры на сельских территориях</t>
  </si>
  <si>
    <t>2 02 25750 02 0000 150</t>
  </si>
  <si>
    <t>2 02 27576 02 0000 150</t>
  </si>
  <si>
    <t>2 02 45784 02 0000 150</t>
  </si>
  <si>
    <t>2 02 49001 02 0000 150</t>
  </si>
  <si>
    <t>2 02 45787 02 0000 150</t>
  </si>
  <si>
    <t>2 02 49999 02 0000 150</t>
  </si>
  <si>
    <t>Налог, взимаемый в связи с применением упрощённой системы налогообложения</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</si>
  <si>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</si>
  <si>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</si>
  <si>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2 02 29001 02 0000 150</t>
  </si>
  <si>
    <t>Субсидии бюджетам субъектов Российской Федерации за счет средств резервного фонда Правительства Российской Федерации</t>
  </si>
  <si>
    <t>Субвенции бюджетам субъектов Российской Федерации на осуществление первичного воинского учёта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</si>
  <si>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</si>
  <si>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</si>
  <si>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</si>
  <si>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</si>
  <si>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</si>
  <si>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</si>
  <si>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</si>
  <si>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 xml:space="preserve">2 07 02010 02 0000 150 </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</si>
  <si>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</si>
  <si>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</si>
  <si>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ИНЫЕ БЕЗВОЗМЕЗДНЫЕ ПОСТУПЛЕНИЯ</t>
  </si>
  <si>
    <t>КБК</t>
  </si>
  <si>
    <t>0100</t>
  </si>
  <si>
    <t>0102</t>
  </si>
  <si>
    <t>0103</t>
  </si>
  <si>
    <t>0104</t>
  </si>
  <si>
    <t>0105</t>
  </si>
  <si>
    <t>0106</t>
  </si>
  <si>
    <t>0107</t>
  </si>
  <si>
    <t>0111</t>
  </si>
  <si>
    <t>0113</t>
  </si>
  <si>
    <t>0200</t>
  </si>
  <si>
    <t>0203</t>
  </si>
  <si>
    <t>0300</t>
  </si>
  <si>
    <t>0309</t>
  </si>
  <si>
    <t>0310</t>
  </si>
  <si>
    <t>0311</t>
  </si>
  <si>
    <t>0314</t>
  </si>
  <si>
    <t>0400</t>
  </si>
  <si>
    <t>0401</t>
  </si>
  <si>
    <t>0402</t>
  </si>
  <si>
    <t>0404</t>
  </si>
  <si>
    <t>0405</t>
  </si>
  <si>
    <t>0406</t>
  </si>
  <si>
    <t>0407</t>
  </si>
  <si>
    <t>0408</t>
  </si>
  <si>
    <t>0409</t>
  </si>
  <si>
    <t>0410</t>
  </si>
  <si>
    <t>0412</t>
  </si>
  <si>
    <t>0500</t>
  </si>
  <si>
    <t>0501</t>
  </si>
  <si>
    <t>0502</t>
  </si>
  <si>
    <t>0503</t>
  </si>
  <si>
    <t>0505</t>
  </si>
  <si>
    <t>0600</t>
  </si>
  <si>
    <t>0603</t>
  </si>
  <si>
    <t>0604</t>
  </si>
  <si>
    <t>0605</t>
  </si>
  <si>
    <t>0700</t>
  </si>
  <si>
    <t>0701</t>
  </si>
  <si>
    <t>0702</t>
  </si>
  <si>
    <t>0703</t>
  </si>
  <si>
    <t>0704</t>
  </si>
  <si>
    <t>0705</t>
  </si>
  <si>
    <t>0707</t>
  </si>
  <si>
    <t>0708</t>
  </si>
  <si>
    <t>0709</t>
  </si>
  <si>
    <t>0800</t>
  </si>
  <si>
    <t>0801</t>
  </si>
  <si>
    <t>0804</t>
  </si>
  <si>
    <t>0900</t>
  </si>
  <si>
    <t>0901</t>
  </si>
  <si>
    <t>0902</t>
  </si>
  <si>
    <t>0903</t>
  </si>
  <si>
    <t>0904</t>
  </si>
  <si>
    <t>0905</t>
  </si>
  <si>
    <t>0906</t>
  </si>
  <si>
    <t>0909</t>
  </si>
  <si>
    <t>Предлагаемые изменения
(законопроект от 06.06.2022
№ 3581-6зп)</t>
  </si>
  <si>
    <t>Годовые бюджетные назначения с учетом изменений</t>
  </si>
  <si>
    <t>2 02 15002 02 0000 150</t>
  </si>
  <si>
    <t>Дотации бюджетам субъектов Российской Федерации на поддержку мер по обеспечению сбалансированности бюджетов</t>
  </si>
  <si>
    <t>Действующая редакция закона о бюджете УР от 15.06.2022 г. 
№ 33-РЗ</t>
  </si>
  <si>
    <t>Бюджетные ассигнования с учетом всех поправок</t>
  </si>
  <si>
    <t>1 11 02102 02 0000 120</t>
  </si>
  <si>
    <t>Доходы от операций по управлению остатками средств на едином казначейском счете, зачисляемые в бюджеты субъектов Российской Федерации</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</si>
  <si>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</si>
  <si>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</si>
  <si>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</si>
  <si>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</si>
  <si>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2 02 25269 02 0000 150</t>
  </si>
  <si>
    <t>Субсидии бюджетам субъектов Российской Федерации на закупку контейнеров для раздельного накопления твердых коммунальных отходов</t>
  </si>
  <si>
    <t>2 02 25331 02 0000 150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</si>
  <si>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</si>
  <si>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</si>
  <si>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</si>
  <si>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</si>
  <si>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</si>
  <si>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2 02 35134 02 0000 150</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</si>
  <si>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жильём ветеранов Великой Отечественной войны 1941 - 1945 годов»</t>
  </si>
  <si>
    <t>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</si>
  <si>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</si>
  <si>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</si>
  <si>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</si>
  <si>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2 03 02099 02 0000 150</t>
  </si>
  <si>
    <t xml:space="preserve">Прочие безвозмездные поступления от государственных (муниципальных) организаций в бюджеты субъектов Российской Федерации </t>
  </si>
  <si>
    <t>Темп роста к первоначальной редакции,%</t>
  </si>
  <si>
    <t>Темп роста к действующей редакции, %</t>
  </si>
  <si>
    <t>Действующая редакция закона о бюджете УР от 30.11.2022 г. 
№64-РЗ</t>
  </si>
  <si>
    <t>Предлагаемые изменения
(законопроект от 25.11.2022
№ 7904-7зп)</t>
  </si>
  <si>
    <t xml:space="preserve">в 17,6 р </t>
  </si>
  <si>
    <t>в 15,8 р</t>
  </si>
  <si>
    <t>в 12,4 р</t>
  </si>
  <si>
    <t>в 15,7 р</t>
  </si>
  <si>
    <t>в 24,8 р</t>
  </si>
  <si>
    <t>в 5,6 р</t>
  </si>
  <si>
    <t>в 4,7 р.</t>
  </si>
  <si>
    <t>в 3 р.</t>
  </si>
  <si>
    <t>в 8,7 р.</t>
  </si>
  <si>
    <t>в 82,8 р.</t>
  </si>
  <si>
    <t>в 3,97 р.</t>
  </si>
  <si>
    <t>5=4/1*100</t>
  </si>
  <si>
    <t>6=4/2*100</t>
  </si>
  <si>
    <t>Предлагаемые изменения
(законопроект от 16.12.2022
№ 8600-7зп)</t>
  </si>
  <si>
    <t xml:space="preserve">Анализ изменений закона о бюджете Удмуртской Республики на 2022 год по доходам и функциональной классификации расходов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</si>
</sst>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sz val="14"/>
      <name val="Times New Roman"/>
      <family val="1"/>
      <charset val="204"/>
    </font>
    <font>
      <i/>
      <sz val="10"/>
      <name val="Times New Roman"/>
      <family val="1"/>
      <charset val="204"/>
    </font>
    <font>
      <sz val="8"/>
      <color rgb="FF000000"/>
      <name val="Arial"/>
      <family val="2"/>
      <charset val="204"/>
    </font>
    <font>
      <b/>
      <i/>
      <sz val="14"/>
      <name val="Times New Roman"/>
      <family val="1"/>
      <charset val="204"/>
    </font>
    <font>
      <sz val="14"/>
      <name val="Calibri"/>
      <family val="2"/>
      <charset val="204"/>
    </font>
    <font>
      <i/>
      <sz val="14"/>
      <name val="Times New Roman"/>
      <family val="1"/>
      <charset val="204"/>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2" fillId="0" borderId="0"/>
    <xf numFmtId="0" fontId="1" fillId="0" borderId="0"/>
    <xf numFmtId="0" fontId="8" fillId="0" borderId="0"/>
    <xf numFmtId="4" fontId="13" fillId="0" borderId="2">
      <alignment horizontal="right" shrinkToFit="1"/>
    </xf>
  </cellStyleXfs>
  <cellXfs count="67">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xf numFmtId="49" fontId="4" fillId="0" borderId="0" xfId="0" applyNumberFormat="1" applyFont="1" applyFill="1" applyAlignment="1">
      <alignment horizontal="left" wrapText="1"/>
    </xf>
    <xf numFmtId="0" fontId="10" fillId="0" borderId="0" xfId="0" applyFont="1" applyFill="1"/>
    <xf numFmtId="0" fontId="9" fillId="0" borderId="0" xfId="0" applyFont="1" applyFill="1"/>
    <xf numFmtId="0" fontId="4" fillId="0" borderId="0" xfId="0" applyFont="1" applyFill="1"/>
    <xf numFmtId="0" fontId="11" fillId="0" borderId="0" xfId="0" applyFont="1" applyFill="1"/>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xf>
    <xf numFmtId="0" fontId="12" fillId="0" borderId="0" xfId="0" applyFont="1" applyFill="1" applyAlignment="1">
      <alignment vertical="center"/>
    </xf>
    <xf numFmtId="49" fontId="12" fillId="0" borderId="1" xfId="0" applyNumberFormat="1" applyFont="1" applyFill="1" applyBorder="1" applyAlignment="1">
      <alignment horizontal="center" wrapText="1"/>
    </xf>
    <xf numFmtId="49" fontId="12" fillId="0" borderId="1" xfId="0" applyNumberFormat="1"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xf numFmtId="3" fontId="10" fillId="3" borderId="1" xfId="0" applyNumberFormat="1" applyFont="1" applyFill="1" applyBorder="1" applyAlignment="1">
      <alignment horizontal="right"/>
    </xf>
    <xf numFmtId="3" fontId="10" fillId="0" borderId="1" xfId="0" applyNumberFormat="1" applyFont="1" applyFill="1" applyBorder="1" applyAlignment="1">
      <alignment horizontal="right" wrapText="1"/>
    </xf>
    <xf numFmtId="3" fontId="11" fillId="0" borderId="1" xfId="0" applyNumberFormat="1" applyFont="1" applyFill="1" applyBorder="1" applyAlignment="1">
      <alignment horizontal="right" wrapText="1"/>
    </xf>
    <xf numFmtId="0" fontId="12" fillId="0" borderId="1" xfId="0" applyFont="1" applyFill="1" applyBorder="1" applyAlignment="1">
      <alignment horizontal="center" wrapText="1"/>
    </xf>
    <xf numFmtId="3" fontId="10"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49" fontId="6" fillId="0" borderId="3" xfId="0" applyNumberFormat="1" applyFont="1" applyFill="1" applyBorder="1" applyAlignment="1">
      <alignment horizontal="center" wrapText="1"/>
    </xf>
    <xf numFmtId="49" fontId="6"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right"/>
    </xf>
    <xf numFmtId="164" fontId="11" fillId="0" borderId="1" xfId="0" applyNumberFormat="1" applyFont="1" applyFill="1" applyBorder="1" applyAlignment="1"/>
    <xf numFmtId="0" fontId="4" fillId="0" borderId="0" xfId="0" applyFont="1" applyFill="1" applyAlignment="1">
      <alignment horizontal="center"/>
    </xf>
    <xf numFmtId="164" fontId="11" fillId="0" borderId="1" xfId="0" applyNumberFormat="1" applyFont="1" applyFill="1" applyBorder="1"/>
    <xf numFmtId="164" fontId="11" fillId="0" borderId="1" xfId="0" applyNumberFormat="1" applyFont="1" applyFill="1" applyBorder="1" applyAlignment="1">
      <alignment horizontal="right" vertical="center"/>
    </xf>
    <xf numFmtId="49" fontId="11" fillId="0" borderId="0" xfId="0" applyNumberFormat="1" applyFont="1" applyFill="1" applyAlignment="1">
      <alignment horizontal="center"/>
    </xf>
    <xf numFmtId="49" fontId="10" fillId="0" borderId="0" xfId="0" applyNumberFormat="1" applyFont="1" applyFill="1" applyAlignment="1">
      <alignment horizontal="center"/>
    </xf>
    <xf numFmtId="49" fontId="11" fillId="0" borderId="1" xfId="1" applyNumberFormat="1" applyFont="1" applyFill="1" applyBorder="1" applyAlignment="1">
      <alignment horizontal="left" vertical="center" wrapText="1"/>
    </xf>
    <xf numFmtId="164" fontId="10" fillId="0" borderId="1" xfId="0" applyNumberFormat="1" applyFont="1" applyFill="1" applyBorder="1" applyAlignment="1">
      <alignment horizontal="right"/>
    </xf>
    <xf numFmtId="49" fontId="11" fillId="0" borderId="1" xfId="0" applyNumberFormat="1" applyFont="1" applyFill="1" applyBorder="1" applyAlignment="1">
      <alignment horizontal="center"/>
    </xf>
    <xf numFmtId="49" fontId="10" fillId="2" borderId="1" xfId="0" applyNumberFormat="1" applyFont="1" applyFill="1" applyBorder="1" applyAlignment="1">
      <alignment horizontal="center" vertical="center"/>
    </xf>
    <xf numFmtId="49" fontId="10" fillId="0" borderId="1" xfId="0" applyNumberFormat="1" applyFont="1" applyFill="1" applyBorder="1" applyAlignment="1">
      <alignment horizontal="center"/>
    </xf>
    <xf numFmtId="2" fontId="10" fillId="0" borderId="1" xfId="0" applyNumberFormat="1" applyFont="1" applyFill="1" applyBorder="1" applyAlignment="1">
      <alignment horizontal="center"/>
    </xf>
    <xf numFmtId="49" fontId="10" fillId="0" borderId="1" xfId="0" applyNumberFormat="1" applyFont="1" applyFill="1" applyBorder="1" applyAlignment="1">
      <alignment horizontal="left" wrapText="1"/>
    </xf>
    <xf numFmtId="2" fontId="11" fillId="0" borderId="1" xfId="0" applyNumberFormat="1" applyFont="1" applyFill="1" applyBorder="1" applyAlignment="1">
      <alignment horizontal="center"/>
    </xf>
    <xf numFmtId="49" fontId="11" fillId="0" borderId="1" xfId="0" applyNumberFormat="1" applyFont="1" applyFill="1" applyBorder="1" applyAlignment="1">
      <alignment horizontal="left" wrapText="1"/>
    </xf>
    <xf numFmtId="49" fontId="10" fillId="0" borderId="3" xfId="0" applyNumberFormat="1" applyFont="1" applyFill="1" applyBorder="1" applyAlignment="1">
      <alignment horizontal="center"/>
    </xf>
    <xf numFmtId="164" fontId="10" fillId="0" borderId="1" xfId="0" applyNumberFormat="1" applyFont="1" applyFill="1" applyBorder="1"/>
    <xf numFmtId="0" fontId="0" fillId="0" borderId="0" xfId="0" applyFont="1"/>
    <xf numFmtId="49" fontId="10" fillId="2" borderId="1" xfId="0" applyNumberFormat="1" applyFont="1" applyFill="1" applyBorder="1" applyAlignment="1">
      <alignment horizontal="left" vertical="center" wrapText="1"/>
    </xf>
    <xf numFmtId="3" fontId="10" fillId="2" borderId="1" xfId="0" applyNumberFormat="1" applyFont="1" applyFill="1" applyBorder="1" applyAlignment="1">
      <alignment horizontal="right"/>
    </xf>
    <xf numFmtId="49" fontId="10" fillId="2"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wrapText="1"/>
    </xf>
    <xf numFmtId="0" fontId="10" fillId="0" borderId="1" xfId="0" applyFont="1" applyFill="1" applyBorder="1"/>
    <xf numFmtId="164" fontId="14" fillId="0" borderId="1" xfId="0" applyNumberFormat="1" applyFont="1" applyFill="1" applyBorder="1" applyAlignment="1">
      <alignment horizontal="right"/>
    </xf>
    <xf numFmtId="164" fontId="16" fillId="0" borderId="1" xfId="0" applyNumberFormat="1" applyFont="1" applyFill="1" applyBorder="1" applyAlignment="1">
      <alignment horizontal="right"/>
    </xf>
    <xf numFmtId="164" fontId="16" fillId="0" borderId="1" xfId="0" applyNumberFormat="1" applyFont="1" applyFill="1" applyBorder="1"/>
    <xf numFmtId="164" fontId="16" fillId="0" borderId="1" xfId="0" applyNumberFormat="1" applyFont="1" applyFill="1" applyBorder="1" applyAlignment="1">
      <alignment horizontal="right" vertical="center"/>
    </xf>
    <xf numFmtId="164" fontId="16" fillId="0" borderId="1" xfId="0" applyNumberFormat="1" applyFont="1" applyFill="1" applyBorder="1" applyAlignment="1"/>
    <xf numFmtId="164" fontId="14" fillId="2" borderId="1" xfId="0" applyNumberFormat="1" applyFont="1" applyFill="1" applyBorder="1" applyAlignment="1">
      <alignment horizontal="right"/>
    </xf>
    <xf numFmtId="164" fontId="14" fillId="0" borderId="1" xfId="0" applyNumberFormat="1" applyFont="1" applyFill="1" applyBorder="1" applyAlignment="1">
      <alignment horizontal="right" wrapText="1"/>
    </xf>
    <xf numFmtId="164" fontId="16" fillId="0" borderId="1" xfId="0" applyNumberFormat="1" applyFont="1" applyFill="1" applyBorder="1" applyAlignment="1">
      <alignment horizontal="right" wrapText="1"/>
    </xf>
    <xf numFmtId="164" fontId="4" fillId="0" borderId="0" xfId="0" applyNumberFormat="1" applyFont="1" applyFill="1"/>
    <xf numFmtId="164" fontId="9" fillId="0" borderId="0" xfId="0" applyNumberFormat="1" applyFont="1" applyFill="1"/>
    <xf numFmtId="3" fontId="5" fillId="0" borderId="0" xfId="0" applyNumberFormat="1" applyFont="1" applyFill="1"/>
    <xf numFmtId="49" fontId="11" fillId="0" borderId="0" xfId="0" applyNumberFormat="1" applyFont="1" applyFill="1" applyAlignment="1">
      <alignment horizontal="right" wrapText="1"/>
    </xf>
    <xf numFmtId="0" fontId="9" fillId="0" borderId="0" xfId="0" applyFont="1" applyAlignment="1">
      <alignment horizontal="center" vertical="top" wrapText="1"/>
    </xf>
    <xf numFmtId="0" fontId="4" fillId="0" borderId="0" xfId="0" applyFont="1" applyFill="1" applyAlignment="1">
      <alignment horizontal="right" vertical="top"/>
    </xf>
  </cellXfs>
  <cellStyles count="6">
    <cellStyle name="xl45" xfId="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colors>
    <mruColors>
      <color rgb="FFCCFFC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47B8ABE5FFA4BE5BE2C28B4FE765E6CAC7B0EC62590545C8F1593E6C5671DB571BA9BAC0832032040ECE631260ZAOEG" TargetMode="External"/><Relationship Id="rId2" Type="http://schemas.openxmlformats.org/officeDocument/2006/relationships/hyperlink" Target="consultantplus://offline/ref=47B8ABE5FFA4BE5BE2C28B4FE765E6CAC0B9E963530845C8F1593E6C5671DB5709A9E2CC81212C0404DB354326F9025A3BB688505F621245Z5O7G" TargetMode="External"/><Relationship Id="rId1" Type="http://schemas.openxmlformats.org/officeDocument/2006/relationships/hyperlink" Target="consultantplus://offline/ref=47B8ABE5FFA4BE5BE2C28B4FE765E6CAC7B0E0695B0745C8F1593E6C5671DB5709A9E2CE85242F050684305637A10D5924A88B4D436010Z4O5G"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47B8ABE5FFA4BE5BE2C28B4FE765E6CAC7B0EC62590345C8F1593E6C5671DB571BA9BAC0832032040ECE631260ZAO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250"/>
  <sheetViews>
    <sheetView tabSelected="1" zoomScale="80" zoomScaleNormal="80" zoomScaleSheetLayoutView="80" workbookViewId="0">
      <selection activeCell="A168" sqref="A168:XFD169"/>
    </sheetView>
  </sheetViews>
  <sheetFormatPr defaultRowHeight="18.75" x14ac:dyDescent="0.3"/>
  <cols>
    <col min="1" max="1" width="7.42578125" style="1" customWidth="1"/>
    <col min="2" max="2" width="34.28515625" style="1" hidden="1" customWidth="1"/>
    <col min="3" max="3" width="42.85546875" style="1" hidden="1" customWidth="1"/>
    <col min="4" max="4" width="82.28515625" style="4" customWidth="1"/>
    <col min="5" max="5" width="23" style="4" hidden="1" customWidth="1"/>
    <col min="6" max="6" width="19.5703125" style="14" customWidth="1"/>
    <col min="7" max="12" width="19.5703125" style="15" hidden="1" customWidth="1"/>
    <col min="13" max="16" width="19.5703125" style="15" customWidth="1"/>
    <col min="17" max="17" width="16.140625" style="14" customWidth="1"/>
    <col min="18" max="18" width="20.140625" style="2" bestFit="1" customWidth="1"/>
    <col min="19" max="16384" width="9.140625" style="2"/>
  </cols>
  <sheetData>
    <row r="1" spans="1:17" x14ac:dyDescent="0.3">
      <c r="A1" s="31"/>
      <c r="B1" s="31"/>
      <c r="C1" s="31"/>
      <c r="D1" s="64"/>
      <c r="E1" s="64"/>
      <c r="F1" s="64"/>
      <c r="G1" s="66" t="s">
        <v>122</v>
      </c>
      <c r="H1" s="66"/>
      <c r="I1" s="66"/>
      <c r="J1" s="66"/>
      <c r="K1" s="66"/>
      <c r="L1" s="66"/>
      <c r="M1" s="66"/>
      <c r="N1" s="66"/>
      <c r="O1" s="66"/>
      <c r="P1" s="66"/>
      <c r="Q1" s="66"/>
    </row>
    <row r="2" spans="1:17" ht="20.25" x14ac:dyDescent="0.2">
      <c r="A2" s="65" t="s">
        <v>586</v>
      </c>
      <c r="B2" s="65"/>
      <c r="C2" s="65"/>
      <c r="D2" s="65"/>
      <c r="E2" s="65"/>
      <c r="F2" s="65"/>
      <c r="G2" s="65"/>
      <c r="H2" s="65"/>
      <c r="I2" s="65"/>
      <c r="J2" s="65"/>
      <c r="K2" s="65"/>
      <c r="L2" s="65"/>
      <c r="M2" s="65"/>
      <c r="N2" s="65"/>
      <c r="O2" s="65"/>
      <c r="P2" s="65"/>
      <c r="Q2" s="65"/>
    </row>
    <row r="3" spans="1:17" x14ac:dyDescent="0.3">
      <c r="A3" s="32"/>
      <c r="B3" s="32"/>
      <c r="C3" s="32"/>
      <c r="D3" s="32"/>
      <c r="E3" s="32"/>
      <c r="F3" s="15"/>
      <c r="Q3" s="28" t="s">
        <v>179</v>
      </c>
    </row>
    <row r="4" spans="1:17" s="7" customFormat="1" ht="78.75" x14ac:dyDescent="0.25">
      <c r="A4" s="51"/>
      <c r="B4" s="22"/>
      <c r="C4" s="23" t="s">
        <v>483</v>
      </c>
      <c r="D4" s="48" t="s">
        <v>0</v>
      </c>
      <c r="E4" s="48"/>
      <c r="F4" s="49" t="s">
        <v>455</v>
      </c>
      <c r="G4" s="49" t="s">
        <v>454</v>
      </c>
      <c r="H4" s="49" t="s">
        <v>456</v>
      </c>
      <c r="I4" s="49" t="s">
        <v>540</v>
      </c>
      <c r="J4" s="49" t="s">
        <v>544</v>
      </c>
      <c r="K4" s="49" t="s">
        <v>541</v>
      </c>
      <c r="L4" s="49" t="s">
        <v>571</v>
      </c>
      <c r="M4" s="49" t="s">
        <v>570</v>
      </c>
      <c r="N4" s="49" t="s">
        <v>585</v>
      </c>
      <c r="O4" s="49" t="s">
        <v>545</v>
      </c>
      <c r="P4" s="49" t="s">
        <v>568</v>
      </c>
      <c r="Q4" s="49" t="s">
        <v>569</v>
      </c>
    </row>
    <row r="5" spans="1:17" s="11" customFormat="1" ht="12.75" x14ac:dyDescent="0.2">
      <c r="A5" s="12"/>
      <c r="B5" s="12"/>
      <c r="C5" s="12"/>
      <c r="D5" s="13"/>
      <c r="E5" s="13"/>
      <c r="F5" s="19">
        <v>1</v>
      </c>
      <c r="G5" s="19">
        <v>2</v>
      </c>
      <c r="H5" s="19">
        <v>2</v>
      </c>
      <c r="I5" s="19">
        <v>3</v>
      </c>
      <c r="J5" s="19">
        <v>4</v>
      </c>
      <c r="K5" s="19">
        <v>5</v>
      </c>
      <c r="L5" s="19"/>
      <c r="M5" s="19">
        <v>2</v>
      </c>
      <c r="N5" s="19">
        <v>3</v>
      </c>
      <c r="O5" s="19">
        <v>4</v>
      </c>
      <c r="P5" s="19" t="s">
        <v>583</v>
      </c>
      <c r="Q5" s="19" t="s">
        <v>584</v>
      </c>
    </row>
    <row r="6" spans="1:17" s="5" customFormat="1" ht="19.5" x14ac:dyDescent="0.35">
      <c r="A6" s="10" t="s">
        <v>136</v>
      </c>
      <c r="B6" s="16" t="s">
        <v>180</v>
      </c>
      <c r="C6" s="16" t="e">
        <f>VLOOKUP(D6,#REF!,3,0)</f>
        <v>#REF!</v>
      </c>
      <c r="D6" s="9" t="s">
        <v>1</v>
      </c>
      <c r="E6" s="9"/>
      <c r="F6" s="20">
        <v>66970888</v>
      </c>
      <c r="G6" s="20">
        <v>0</v>
      </c>
      <c r="H6" s="20">
        <v>66970888</v>
      </c>
      <c r="I6" s="20">
        <v>4928000</v>
      </c>
      <c r="J6" s="20">
        <v>71898888</v>
      </c>
      <c r="K6" s="20">
        <v>71898888</v>
      </c>
      <c r="L6" s="20">
        <v>0</v>
      </c>
      <c r="M6" s="20">
        <v>71898888</v>
      </c>
      <c r="N6" s="20">
        <v>100158</v>
      </c>
      <c r="O6" s="20">
        <v>71999046</v>
      </c>
      <c r="P6" s="53">
        <f t="shared" ref="P6:P22" si="0">O6/F6*100</f>
        <v>107.50797570430902</v>
      </c>
      <c r="Q6" s="53">
        <f t="shared" ref="Q6:Q22" si="1">O6/M6*100</f>
        <v>100.13930396253139</v>
      </c>
    </row>
    <row r="7" spans="1:17" s="3" customFormat="1" ht="19.5" hidden="1" x14ac:dyDescent="0.35">
      <c r="A7" s="10"/>
      <c r="B7" s="16" t="s">
        <v>181</v>
      </c>
      <c r="C7" s="16" t="e">
        <f>VLOOKUP(D7,#REF!,3,0)</f>
        <v>#REF!</v>
      </c>
      <c r="D7" s="9" t="s">
        <v>2</v>
      </c>
      <c r="E7" s="9"/>
      <c r="F7" s="20">
        <v>46010000</v>
      </c>
      <c r="G7" s="21"/>
      <c r="H7" s="20">
        <v>46010000</v>
      </c>
      <c r="I7" s="20">
        <v>3145913</v>
      </c>
      <c r="J7" s="20">
        <v>49155913</v>
      </c>
      <c r="K7" s="20">
        <v>49155913</v>
      </c>
      <c r="L7" s="20">
        <v>0</v>
      </c>
      <c r="M7" s="20">
        <v>49155913</v>
      </c>
      <c r="N7" s="20"/>
      <c r="O7" s="20">
        <v>49155913</v>
      </c>
      <c r="P7" s="53">
        <f t="shared" si="0"/>
        <v>106.83745490110846</v>
      </c>
      <c r="Q7" s="53">
        <f t="shared" si="1"/>
        <v>100</v>
      </c>
    </row>
    <row r="8" spans="1:17" hidden="1" x14ac:dyDescent="0.3">
      <c r="A8" s="25"/>
      <c r="B8" s="16" t="s">
        <v>182</v>
      </c>
      <c r="C8" s="16" t="e">
        <f>VLOOKUP(D8,#REF!,3,0)</f>
        <v>#REF!</v>
      </c>
      <c r="D8" s="24" t="s">
        <v>29</v>
      </c>
      <c r="E8" s="24"/>
      <c r="F8" s="21">
        <v>25400000</v>
      </c>
      <c r="G8" s="21"/>
      <c r="H8" s="21">
        <v>25400000</v>
      </c>
      <c r="I8" s="21">
        <v>2605193</v>
      </c>
      <c r="J8" s="21">
        <v>28005193</v>
      </c>
      <c r="K8" s="21">
        <v>28005193</v>
      </c>
      <c r="L8" s="21">
        <v>0</v>
      </c>
      <c r="M8" s="21">
        <v>28005193</v>
      </c>
      <c r="N8" s="21"/>
      <c r="O8" s="21">
        <v>28005193</v>
      </c>
      <c r="P8" s="54">
        <f t="shared" si="0"/>
        <v>110.25666535433072</v>
      </c>
      <c r="Q8" s="54">
        <f t="shared" si="1"/>
        <v>100</v>
      </c>
    </row>
    <row r="9" spans="1:17" hidden="1" x14ac:dyDescent="0.3">
      <c r="A9" s="25"/>
      <c r="B9" s="16" t="s">
        <v>183</v>
      </c>
      <c r="C9" s="16" t="e">
        <f>VLOOKUP(D9,#REF!,3,0)</f>
        <v>#REF!</v>
      </c>
      <c r="D9" s="24" t="s">
        <v>3</v>
      </c>
      <c r="E9" s="24"/>
      <c r="F9" s="21">
        <v>20610000</v>
      </c>
      <c r="G9" s="21"/>
      <c r="H9" s="21">
        <v>20610000</v>
      </c>
      <c r="I9" s="21">
        <v>540720</v>
      </c>
      <c r="J9" s="21">
        <v>21150720</v>
      </c>
      <c r="K9" s="21">
        <v>21150720</v>
      </c>
      <c r="L9" s="21">
        <v>0</v>
      </c>
      <c r="M9" s="21">
        <v>21150720</v>
      </c>
      <c r="N9" s="21"/>
      <c r="O9" s="21">
        <v>21150720</v>
      </c>
      <c r="P9" s="54">
        <f t="shared" si="0"/>
        <v>102.6235807860262</v>
      </c>
      <c r="Q9" s="54">
        <f t="shared" si="1"/>
        <v>100</v>
      </c>
    </row>
    <row r="10" spans="1:17" s="3" customFormat="1" ht="39.75" hidden="1" customHeight="1" x14ac:dyDescent="0.35">
      <c r="A10" s="10"/>
      <c r="B10" s="16" t="s">
        <v>184</v>
      </c>
      <c r="C10" s="16" t="e">
        <f>VLOOKUP(D10,#REF!,3,0)</f>
        <v>#REF!</v>
      </c>
      <c r="D10" s="9" t="s">
        <v>4</v>
      </c>
      <c r="E10" s="9"/>
      <c r="F10" s="20">
        <v>7195990</v>
      </c>
      <c r="G10" s="21"/>
      <c r="H10" s="20">
        <v>7195990</v>
      </c>
      <c r="I10" s="20">
        <v>0</v>
      </c>
      <c r="J10" s="20">
        <v>7195990</v>
      </c>
      <c r="K10" s="20">
        <v>7195990</v>
      </c>
      <c r="L10" s="20">
        <v>0</v>
      </c>
      <c r="M10" s="20">
        <v>7195990</v>
      </c>
      <c r="N10" s="20"/>
      <c r="O10" s="20">
        <v>7195990</v>
      </c>
      <c r="P10" s="53">
        <f t="shared" si="0"/>
        <v>100</v>
      </c>
      <c r="Q10" s="53">
        <f t="shared" si="1"/>
        <v>100</v>
      </c>
    </row>
    <row r="11" spans="1:17" ht="37.5" hidden="1" x14ac:dyDescent="0.3">
      <c r="A11" s="25"/>
      <c r="B11" s="16" t="s">
        <v>185</v>
      </c>
      <c r="C11" s="16" t="e">
        <f>VLOOKUP(D11,#REF!,3,0)</f>
        <v>#REF!</v>
      </c>
      <c r="D11" s="24" t="s">
        <v>5</v>
      </c>
      <c r="E11" s="24"/>
      <c r="F11" s="21">
        <v>7195990</v>
      </c>
      <c r="G11" s="21"/>
      <c r="H11" s="21">
        <v>7195990</v>
      </c>
      <c r="I11" s="21">
        <v>0</v>
      </c>
      <c r="J11" s="21">
        <v>7195990</v>
      </c>
      <c r="K11" s="21">
        <v>7195990</v>
      </c>
      <c r="L11" s="20">
        <v>0</v>
      </c>
      <c r="M11" s="21">
        <v>7195990</v>
      </c>
      <c r="N11" s="21"/>
      <c r="O11" s="21">
        <v>7195990</v>
      </c>
      <c r="P11" s="54">
        <f t="shared" si="0"/>
        <v>100</v>
      </c>
      <c r="Q11" s="54">
        <f t="shared" si="1"/>
        <v>100</v>
      </c>
    </row>
    <row r="12" spans="1:17" s="3" customFormat="1" ht="19.5" hidden="1" x14ac:dyDescent="0.35">
      <c r="A12" s="10"/>
      <c r="B12" s="16" t="s">
        <v>186</v>
      </c>
      <c r="C12" s="16" t="e">
        <f>VLOOKUP(D12,#REF!,3,0)</f>
        <v>#REF!</v>
      </c>
      <c r="D12" s="9" t="s">
        <v>6</v>
      </c>
      <c r="E12" s="9"/>
      <c r="F12" s="20">
        <v>5559792</v>
      </c>
      <c r="G12" s="21"/>
      <c r="H12" s="20">
        <v>5559792</v>
      </c>
      <c r="I12" s="20">
        <v>1432087</v>
      </c>
      <c r="J12" s="20">
        <v>6991879</v>
      </c>
      <c r="K12" s="20">
        <v>6991879</v>
      </c>
      <c r="L12" s="20">
        <v>0</v>
      </c>
      <c r="M12" s="20">
        <v>6991879</v>
      </c>
      <c r="N12" s="20"/>
      <c r="O12" s="20">
        <v>6991879</v>
      </c>
      <c r="P12" s="53">
        <f t="shared" si="0"/>
        <v>125.75792403744602</v>
      </c>
      <c r="Q12" s="53">
        <f t="shared" si="1"/>
        <v>100</v>
      </c>
    </row>
    <row r="13" spans="1:17" s="3" customFormat="1" ht="37.5" hidden="1" x14ac:dyDescent="0.3">
      <c r="A13" s="25"/>
      <c r="B13" s="16" t="s">
        <v>187</v>
      </c>
      <c r="C13" s="16" t="e">
        <f>VLOOKUP(D13,#REF!,3,0)</f>
        <v>#REF!</v>
      </c>
      <c r="D13" s="24" t="s">
        <v>466</v>
      </c>
      <c r="E13" s="24"/>
      <c r="F13" s="21">
        <v>5494092</v>
      </c>
      <c r="G13" s="21"/>
      <c r="H13" s="21">
        <v>5494092</v>
      </c>
      <c r="I13" s="21">
        <v>1432087</v>
      </c>
      <c r="J13" s="21">
        <v>6926179</v>
      </c>
      <c r="K13" s="21">
        <v>6926179</v>
      </c>
      <c r="L13" s="21">
        <v>0</v>
      </c>
      <c r="M13" s="21">
        <v>6926179</v>
      </c>
      <c r="N13" s="21"/>
      <c r="O13" s="21">
        <v>6926179</v>
      </c>
      <c r="P13" s="54">
        <f t="shared" si="0"/>
        <v>126.06594501875834</v>
      </c>
      <c r="Q13" s="54">
        <f t="shared" si="1"/>
        <v>100</v>
      </c>
    </row>
    <row r="14" spans="1:17" s="3" customFormat="1" hidden="1" x14ac:dyDescent="0.3">
      <c r="A14" s="10"/>
      <c r="B14" s="16" t="s">
        <v>188</v>
      </c>
      <c r="C14" s="16" t="e">
        <f>VLOOKUP(D14,#REF!,3,0)</f>
        <v>#REF!</v>
      </c>
      <c r="D14" s="24" t="s">
        <v>189</v>
      </c>
      <c r="E14" s="24"/>
      <c r="F14" s="21">
        <v>65700</v>
      </c>
      <c r="G14" s="21"/>
      <c r="H14" s="21">
        <v>65700</v>
      </c>
      <c r="I14" s="21">
        <v>0</v>
      </c>
      <c r="J14" s="21">
        <v>65700</v>
      </c>
      <c r="K14" s="21">
        <v>65700</v>
      </c>
      <c r="L14" s="21">
        <v>0</v>
      </c>
      <c r="M14" s="21">
        <v>65700</v>
      </c>
      <c r="N14" s="21"/>
      <c r="O14" s="21">
        <v>65700</v>
      </c>
      <c r="P14" s="54">
        <f t="shared" si="0"/>
        <v>100</v>
      </c>
      <c r="Q14" s="54">
        <f t="shared" si="1"/>
        <v>100</v>
      </c>
    </row>
    <row r="15" spans="1:17" s="3" customFormat="1" ht="19.5" hidden="1" x14ac:dyDescent="0.35">
      <c r="A15" s="25"/>
      <c r="B15" s="16" t="s">
        <v>190</v>
      </c>
      <c r="C15" s="16" t="e">
        <f>VLOOKUP(D15,#REF!,3,0)</f>
        <v>#REF!</v>
      </c>
      <c r="D15" s="9" t="s">
        <v>7</v>
      </c>
      <c r="E15" s="9"/>
      <c r="F15" s="20">
        <v>6609398</v>
      </c>
      <c r="G15" s="21"/>
      <c r="H15" s="20">
        <v>6609398</v>
      </c>
      <c r="I15" s="20">
        <v>350000</v>
      </c>
      <c r="J15" s="20">
        <v>6959398</v>
      </c>
      <c r="K15" s="20">
        <v>6959398</v>
      </c>
      <c r="L15" s="20">
        <v>0</v>
      </c>
      <c r="M15" s="20">
        <v>6959398</v>
      </c>
      <c r="N15" s="20"/>
      <c r="O15" s="20">
        <v>6959398</v>
      </c>
      <c r="P15" s="53">
        <f t="shared" si="0"/>
        <v>105.29548984642776</v>
      </c>
      <c r="Q15" s="53">
        <f t="shared" si="1"/>
        <v>100</v>
      </c>
    </row>
    <row r="16" spans="1:17" hidden="1" x14ac:dyDescent="0.3">
      <c r="A16" s="25"/>
      <c r="B16" s="16" t="s">
        <v>191</v>
      </c>
      <c r="C16" s="16" t="e">
        <f>VLOOKUP(D16,#REF!,3,0)</f>
        <v>#REF!</v>
      </c>
      <c r="D16" s="24" t="s">
        <v>8</v>
      </c>
      <c r="E16" s="24"/>
      <c r="F16" s="21">
        <v>4964245</v>
      </c>
      <c r="G16" s="21"/>
      <c r="H16" s="21">
        <v>4964245</v>
      </c>
      <c r="I16" s="21">
        <v>350000</v>
      </c>
      <c r="J16" s="21">
        <v>5314245</v>
      </c>
      <c r="K16" s="21">
        <v>5314245</v>
      </c>
      <c r="L16" s="20">
        <v>0</v>
      </c>
      <c r="M16" s="21">
        <v>5314245</v>
      </c>
      <c r="N16" s="21"/>
      <c r="O16" s="21">
        <v>5314245</v>
      </c>
      <c r="P16" s="54">
        <f t="shared" si="0"/>
        <v>107.05041753579849</v>
      </c>
      <c r="Q16" s="54">
        <f t="shared" si="1"/>
        <v>100</v>
      </c>
    </row>
    <row r="17" spans="1:17" hidden="1" x14ac:dyDescent="0.3">
      <c r="A17" s="25"/>
      <c r="B17" s="16" t="s">
        <v>192</v>
      </c>
      <c r="C17" s="16" t="e">
        <f>VLOOKUP(D17,#REF!,3,0)</f>
        <v>#REF!</v>
      </c>
      <c r="D17" s="24" t="s">
        <v>9</v>
      </c>
      <c r="E17" s="24"/>
      <c r="F17" s="21">
        <v>1642801</v>
      </c>
      <c r="G17" s="21"/>
      <c r="H17" s="21">
        <v>1642801</v>
      </c>
      <c r="I17" s="20">
        <v>0</v>
      </c>
      <c r="J17" s="21">
        <v>1642801</v>
      </c>
      <c r="K17" s="21">
        <v>1642801</v>
      </c>
      <c r="L17" s="20">
        <v>0</v>
      </c>
      <c r="M17" s="21">
        <v>1642801</v>
      </c>
      <c r="N17" s="21"/>
      <c r="O17" s="21">
        <v>1642801</v>
      </c>
      <c r="P17" s="54">
        <f t="shared" si="0"/>
        <v>100</v>
      </c>
      <c r="Q17" s="54">
        <f t="shared" si="1"/>
        <v>100</v>
      </c>
    </row>
    <row r="18" spans="1:17" s="3" customFormat="1" hidden="1" x14ac:dyDescent="0.3">
      <c r="A18" s="10"/>
      <c r="B18" s="16" t="s">
        <v>193</v>
      </c>
      <c r="C18" s="16" t="e">
        <f>VLOOKUP(D18,#REF!,3,0)</f>
        <v>#REF!</v>
      </c>
      <c r="D18" s="24" t="s">
        <v>23</v>
      </c>
      <c r="E18" s="24"/>
      <c r="F18" s="21">
        <v>2352</v>
      </c>
      <c r="G18" s="21"/>
      <c r="H18" s="20">
        <v>2352</v>
      </c>
      <c r="I18" s="20">
        <v>0</v>
      </c>
      <c r="J18" s="21">
        <v>2352</v>
      </c>
      <c r="K18" s="21">
        <v>2352</v>
      </c>
      <c r="L18" s="20">
        <v>0</v>
      </c>
      <c r="M18" s="21">
        <v>2352</v>
      </c>
      <c r="N18" s="21"/>
      <c r="O18" s="21">
        <v>2352</v>
      </c>
      <c r="P18" s="54">
        <f t="shared" si="0"/>
        <v>100</v>
      </c>
      <c r="Q18" s="54">
        <f t="shared" si="1"/>
        <v>100</v>
      </c>
    </row>
    <row r="19" spans="1:17" ht="37.5" hidden="1" x14ac:dyDescent="0.35">
      <c r="A19" s="25"/>
      <c r="B19" s="16" t="s">
        <v>194</v>
      </c>
      <c r="C19" s="16" t="e">
        <f>VLOOKUP(D19,#REF!,3,0)</f>
        <v>#REF!</v>
      </c>
      <c r="D19" s="9" t="s">
        <v>10</v>
      </c>
      <c r="E19" s="9"/>
      <c r="F19" s="20">
        <v>4811</v>
      </c>
      <c r="G19" s="21"/>
      <c r="H19" s="20">
        <v>4811</v>
      </c>
      <c r="I19" s="20">
        <v>0</v>
      </c>
      <c r="J19" s="20">
        <v>4811</v>
      </c>
      <c r="K19" s="20">
        <v>4811</v>
      </c>
      <c r="L19" s="20">
        <v>0</v>
      </c>
      <c r="M19" s="20">
        <v>4811</v>
      </c>
      <c r="N19" s="20"/>
      <c r="O19" s="20">
        <v>4811</v>
      </c>
      <c r="P19" s="53">
        <f t="shared" si="0"/>
        <v>100</v>
      </c>
      <c r="Q19" s="53">
        <f t="shared" si="1"/>
        <v>100</v>
      </c>
    </row>
    <row r="20" spans="1:17" hidden="1" x14ac:dyDescent="0.3">
      <c r="A20" s="10"/>
      <c r="B20" s="16" t="s">
        <v>195</v>
      </c>
      <c r="C20" s="16" t="e">
        <f>VLOOKUP(D20,#REF!,3,0)</f>
        <v>#REF!</v>
      </c>
      <c r="D20" s="24" t="s">
        <v>11</v>
      </c>
      <c r="E20" s="24"/>
      <c r="F20" s="21">
        <v>4694</v>
      </c>
      <c r="G20" s="21"/>
      <c r="H20" s="21">
        <v>4694</v>
      </c>
      <c r="I20" s="20">
        <v>0</v>
      </c>
      <c r="J20" s="21">
        <v>4694</v>
      </c>
      <c r="K20" s="21">
        <v>4694</v>
      </c>
      <c r="L20" s="20">
        <v>0</v>
      </c>
      <c r="M20" s="21">
        <v>4694</v>
      </c>
      <c r="N20" s="21"/>
      <c r="O20" s="21">
        <v>4694</v>
      </c>
      <c r="P20" s="54">
        <f t="shared" si="0"/>
        <v>100</v>
      </c>
      <c r="Q20" s="54">
        <f t="shared" si="1"/>
        <v>100</v>
      </c>
    </row>
    <row r="21" spans="1:17" s="3" customFormat="1" ht="19.5" x14ac:dyDescent="0.35">
      <c r="A21" s="10"/>
      <c r="B21" s="16" t="s">
        <v>196</v>
      </c>
      <c r="C21" s="16" t="e">
        <f>VLOOKUP(D21,#REF!,3,0)</f>
        <v>#REF!</v>
      </c>
      <c r="D21" s="9" t="s">
        <v>20</v>
      </c>
      <c r="E21" s="9"/>
      <c r="F21" s="20">
        <v>238661</v>
      </c>
      <c r="G21" s="21"/>
      <c r="H21" s="20">
        <v>238661</v>
      </c>
      <c r="I21" s="20">
        <v>0</v>
      </c>
      <c r="J21" s="20">
        <v>238661</v>
      </c>
      <c r="K21" s="20">
        <v>238661</v>
      </c>
      <c r="L21" s="20">
        <v>0</v>
      </c>
      <c r="M21" s="20">
        <v>238661</v>
      </c>
      <c r="N21" s="20">
        <v>-12500</v>
      </c>
      <c r="O21" s="20">
        <v>226161</v>
      </c>
      <c r="P21" s="53">
        <f t="shared" si="0"/>
        <v>94.762445477057412</v>
      </c>
      <c r="Q21" s="53">
        <f t="shared" si="1"/>
        <v>94.762445477057412</v>
      </c>
    </row>
    <row r="22" spans="1:17" ht="56.25" x14ac:dyDescent="0.35">
      <c r="A22" s="25"/>
      <c r="B22" s="16" t="s">
        <v>197</v>
      </c>
      <c r="C22" s="16" t="e">
        <f>VLOOKUP(D22,#REF!,3,0)</f>
        <v>#REF!</v>
      </c>
      <c r="D22" s="9" t="s">
        <v>12</v>
      </c>
      <c r="E22" s="9"/>
      <c r="F22" s="20">
        <v>37307</v>
      </c>
      <c r="G22" s="21"/>
      <c r="H22" s="20">
        <v>37307</v>
      </c>
      <c r="I22" s="20">
        <v>0</v>
      </c>
      <c r="J22" s="20">
        <v>37307</v>
      </c>
      <c r="K22" s="20">
        <v>37307</v>
      </c>
      <c r="L22" s="20">
        <v>0</v>
      </c>
      <c r="M22" s="20">
        <v>37307</v>
      </c>
      <c r="N22" s="20">
        <v>112658</v>
      </c>
      <c r="O22" s="20">
        <v>149965</v>
      </c>
      <c r="P22" s="53">
        <f t="shared" si="0"/>
        <v>401.97550057629934</v>
      </c>
      <c r="Q22" s="53">
        <f t="shared" si="1"/>
        <v>401.97550057629934</v>
      </c>
    </row>
    <row r="23" spans="1:17" ht="75" hidden="1" x14ac:dyDescent="0.3">
      <c r="A23" s="25"/>
      <c r="B23" s="16" t="s">
        <v>198</v>
      </c>
      <c r="C23" s="16" t="e">
        <f>VLOOKUP(D23,#REF!,3,0)</f>
        <v>#REF!</v>
      </c>
      <c r="D23" s="24" t="s">
        <v>199</v>
      </c>
      <c r="E23" s="24"/>
      <c r="F23" s="21">
        <v>2300</v>
      </c>
      <c r="G23" s="21"/>
      <c r="H23" s="21">
        <v>2300</v>
      </c>
      <c r="I23" s="21">
        <v>0</v>
      </c>
      <c r="J23" s="21">
        <v>2300</v>
      </c>
      <c r="K23" s="21">
        <v>2300</v>
      </c>
      <c r="L23" s="21">
        <v>0</v>
      </c>
      <c r="M23" s="21">
        <v>2300</v>
      </c>
      <c r="N23" s="21"/>
      <c r="O23" s="21">
        <v>2300</v>
      </c>
      <c r="P23" s="54">
        <f>O23/F23*100</f>
        <v>100</v>
      </c>
      <c r="Q23" s="54">
        <f>O23/M23*100</f>
        <v>100</v>
      </c>
    </row>
    <row r="24" spans="1:17" ht="56.25" x14ac:dyDescent="0.3">
      <c r="A24" s="25"/>
      <c r="B24" s="16" t="s">
        <v>546</v>
      </c>
      <c r="C24" s="16" t="s">
        <v>546</v>
      </c>
      <c r="D24" s="24" t="s">
        <v>547</v>
      </c>
      <c r="E24" s="24"/>
      <c r="F24" s="21"/>
      <c r="G24" s="21"/>
      <c r="H24" s="21"/>
      <c r="I24" s="21"/>
      <c r="J24" s="21"/>
      <c r="K24" s="21"/>
      <c r="L24" s="21"/>
      <c r="M24" s="21"/>
      <c r="N24" s="21">
        <v>109696</v>
      </c>
      <c r="O24" s="21">
        <v>109696</v>
      </c>
      <c r="P24" s="54"/>
      <c r="Q24" s="54"/>
    </row>
    <row r="25" spans="1:17" ht="48" customHeight="1" x14ac:dyDescent="0.3">
      <c r="A25" s="25"/>
      <c r="B25" s="16" t="s">
        <v>200</v>
      </c>
      <c r="C25" s="16" t="s">
        <v>200</v>
      </c>
      <c r="D25" s="24" t="s">
        <v>457</v>
      </c>
      <c r="E25" s="24"/>
      <c r="F25" s="21">
        <v>385</v>
      </c>
      <c r="G25" s="21"/>
      <c r="H25" s="21">
        <v>385</v>
      </c>
      <c r="I25" s="21">
        <v>0</v>
      </c>
      <c r="J25" s="21">
        <v>385</v>
      </c>
      <c r="K25" s="21">
        <v>385</v>
      </c>
      <c r="L25" s="21">
        <v>0</v>
      </c>
      <c r="M25" s="21">
        <v>385</v>
      </c>
      <c r="N25" s="21">
        <v>2962</v>
      </c>
      <c r="O25" s="21">
        <v>3347</v>
      </c>
      <c r="P25" s="54" t="s">
        <v>580</v>
      </c>
      <c r="Q25" s="54" t="s">
        <v>580</v>
      </c>
    </row>
    <row r="26" spans="1:17" ht="93.75" hidden="1" x14ac:dyDescent="0.3">
      <c r="A26" s="25"/>
      <c r="B26" s="16" t="s">
        <v>201</v>
      </c>
      <c r="C26" s="16" t="s">
        <v>201</v>
      </c>
      <c r="D26" s="33" t="s">
        <v>202</v>
      </c>
      <c r="E26" s="33"/>
      <c r="F26" s="21">
        <v>9300</v>
      </c>
      <c r="G26" s="21"/>
      <c r="H26" s="21">
        <v>9300</v>
      </c>
      <c r="I26" s="21">
        <v>0</v>
      </c>
      <c r="J26" s="21">
        <v>9300</v>
      </c>
      <c r="K26" s="21">
        <v>9300</v>
      </c>
      <c r="L26" s="21">
        <v>0</v>
      </c>
      <c r="M26" s="21">
        <v>9300</v>
      </c>
      <c r="N26" s="21"/>
      <c r="O26" s="21">
        <v>9300</v>
      </c>
      <c r="P26" s="54">
        <f t="shared" ref="P26:P44" si="2">O26/F26*100</f>
        <v>100</v>
      </c>
      <c r="Q26" s="54">
        <f t="shared" ref="Q26:Q46" si="3">O26/M26*100</f>
        <v>100</v>
      </c>
    </row>
    <row r="27" spans="1:17" ht="93.75" hidden="1" x14ac:dyDescent="0.3">
      <c r="A27" s="25"/>
      <c r="B27" s="16" t="s">
        <v>203</v>
      </c>
      <c r="C27" s="16" t="e">
        <f>VLOOKUP(D27,#REF!,3,0)</f>
        <v>#REF!</v>
      </c>
      <c r="D27" s="33" t="s">
        <v>22</v>
      </c>
      <c r="E27" s="33"/>
      <c r="F27" s="21">
        <v>2260</v>
      </c>
      <c r="G27" s="21"/>
      <c r="H27" s="21">
        <v>2260</v>
      </c>
      <c r="I27" s="21">
        <v>0</v>
      </c>
      <c r="J27" s="21">
        <v>2260</v>
      </c>
      <c r="K27" s="21">
        <v>2260</v>
      </c>
      <c r="L27" s="21">
        <v>0</v>
      </c>
      <c r="M27" s="21">
        <v>2260</v>
      </c>
      <c r="N27" s="21"/>
      <c r="O27" s="21">
        <v>2260</v>
      </c>
      <c r="P27" s="54">
        <f t="shared" si="2"/>
        <v>100</v>
      </c>
      <c r="Q27" s="54">
        <f t="shared" si="3"/>
        <v>100</v>
      </c>
    </row>
    <row r="28" spans="1:17" ht="45" hidden="1" customHeight="1" x14ac:dyDescent="0.3">
      <c r="A28" s="25"/>
      <c r="B28" s="16" t="s">
        <v>204</v>
      </c>
      <c r="C28" s="16" t="e">
        <f>VLOOKUP(D28,#REF!,3,0)</f>
        <v>#REF!</v>
      </c>
      <c r="D28" s="33" t="s">
        <v>27</v>
      </c>
      <c r="E28" s="33"/>
      <c r="F28" s="21">
        <v>900</v>
      </c>
      <c r="G28" s="21"/>
      <c r="H28" s="21">
        <v>900</v>
      </c>
      <c r="I28" s="21">
        <v>0</v>
      </c>
      <c r="J28" s="21">
        <v>900</v>
      </c>
      <c r="K28" s="21">
        <v>900</v>
      </c>
      <c r="L28" s="21">
        <v>0</v>
      </c>
      <c r="M28" s="21">
        <v>900</v>
      </c>
      <c r="N28" s="21"/>
      <c r="O28" s="21">
        <v>900</v>
      </c>
      <c r="P28" s="54">
        <f t="shared" si="2"/>
        <v>100</v>
      </c>
      <c r="Q28" s="54">
        <f t="shared" si="3"/>
        <v>100</v>
      </c>
    </row>
    <row r="29" spans="1:17" ht="135" hidden="1" customHeight="1" x14ac:dyDescent="0.3">
      <c r="A29" s="25"/>
      <c r="B29" s="16" t="s">
        <v>205</v>
      </c>
      <c r="C29" s="16" t="s">
        <v>205</v>
      </c>
      <c r="D29" s="33" t="s">
        <v>38</v>
      </c>
      <c r="E29" s="33"/>
      <c r="F29" s="21">
        <v>4</v>
      </c>
      <c r="G29" s="21"/>
      <c r="H29" s="21">
        <v>4</v>
      </c>
      <c r="I29" s="21">
        <v>0</v>
      </c>
      <c r="J29" s="21">
        <v>4</v>
      </c>
      <c r="K29" s="21">
        <v>4</v>
      </c>
      <c r="L29" s="21">
        <v>0</v>
      </c>
      <c r="M29" s="21">
        <v>4</v>
      </c>
      <c r="N29" s="21"/>
      <c r="O29" s="21">
        <v>4</v>
      </c>
      <c r="P29" s="54">
        <f t="shared" si="2"/>
        <v>100</v>
      </c>
      <c r="Q29" s="54">
        <f t="shared" si="3"/>
        <v>100</v>
      </c>
    </row>
    <row r="30" spans="1:17" ht="112.5" hidden="1" x14ac:dyDescent="0.3">
      <c r="A30" s="25"/>
      <c r="B30" s="16" t="s">
        <v>206</v>
      </c>
      <c r="C30" s="16" t="s">
        <v>206</v>
      </c>
      <c r="D30" s="33" t="s">
        <v>156</v>
      </c>
      <c r="E30" s="33"/>
      <c r="F30" s="21">
        <v>23</v>
      </c>
      <c r="G30" s="21"/>
      <c r="H30" s="21">
        <v>23</v>
      </c>
      <c r="I30" s="21">
        <v>0</v>
      </c>
      <c r="J30" s="21">
        <v>23</v>
      </c>
      <c r="K30" s="21">
        <v>23</v>
      </c>
      <c r="L30" s="21">
        <v>0</v>
      </c>
      <c r="M30" s="21">
        <v>23</v>
      </c>
      <c r="N30" s="21"/>
      <c r="O30" s="21">
        <v>23</v>
      </c>
      <c r="P30" s="54">
        <f t="shared" si="2"/>
        <v>100</v>
      </c>
      <c r="Q30" s="54">
        <f t="shared" si="3"/>
        <v>100</v>
      </c>
    </row>
    <row r="31" spans="1:17" ht="56.25" hidden="1" x14ac:dyDescent="0.3">
      <c r="A31" s="25"/>
      <c r="B31" s="16" t="s">
        <v>207</v>
      </c>
      <c r="C31" s="16" t="e">
        <f>VLOOKUP(D31,#REF!,3,0)</f>
        <v>#REF!</v>
      </c>
      <c r="D31" s="33" t="s">
        <v>208</v>
      </c>
      <c r="E31" s="33"/>
      <c r="F31" s="21">
        <v>22000</v>
      </c>
      <c r="G31" s="21"/>
      <c r="H31" s="21">
        <v>22000</v>
      </c>
      <c r="I31" s="21">
        <v>0</v>
      </c>
      <c r="J31" s="21">
        <v>22000</v>
      </c>
      <c r="K31" s="21">
        <v>22000</v>
      </c>
      <c r="L31" s="21">
        <v>0</v>
      </c>
      <c r="M31" s="21">
        <v>22000</v>
      </c>
      <c r="N31" s="21"/>
      <c r="O31" s="21">
        <v>22000</v>
      </c>
      <c r="P31" s="54">
        <f t="shared" si="2"/>
        <v>100</v>
      </c>
      <c r="Q31" s="54">
        <f t="shared" si="3"/>
        <v>100</v>
      </c>
    </row>
    <row r="32" spans="1:17" ht="45.75" hidden="1" customHeight="1" x14ac:dyDescent="0.3">
      <c r="A32" s="25"/>
      <c r="B32" s="16" t="s">
        <v>209</v>
      </c>
      <c r="C32" s="16" t="e">
        <f>VLOOKUP(D32,#REF!,3,0)</f>
        <v>#REF!</v>
      </c>
      <c r="D32" s="33" t="s">
        <v>39</v>
      </c>
      <c r="E32" s="33"/>
      <c r="F32" s="21">
        <v>1</v>
      </c>
      <c r="G32" s="21"/>
      <c r="H32" s="21">
        <v>1</v>
      </c>
      <c r="I32" s="21">
        <v>0</v>
      </c>
      <c r="J32" s="21">
        <v>1</v>
      </c>
      <c r="K32" s="21">
        <v>1</v>
      </c>
      <c r="L32" s="21">
        <v>0</v>
      </c>
      <c r="M32" s="21">
        <v>1</v>
      </c>
      <c r="N32" s="21"/>
      <c r="O32" s="21">
        <v>1</v>
      </c>
      <c r="P32" s="54">
        <f t="shared" si="2"/>
        <v>100</v>
      </c>
      <c r="Q32" s="54">
        <f t="shared" si="3"/>
        <v>100</v>
      </c>
    </row>
    <row r="33" spans="1:18" s="3" customFormat="1" ht="99" hidden="1" customHeight="1" x14ac:dyDescent="0.3">
      <c r="A33" s="10"/>
      <c r="B33" s="16" t="s">
        <v>210</v>
      </c>
      <c r="C33" s="16" t="s">
        <v>210</v>
      </c>
      <c r="D33" s="33" t="s">
        <v>41</v>
      </c>
      <c r="E33" s="33"/>
      <c r="F33" s="21">
        <v>134</v>
      </c>
      <c r="G33" s="21"/>
      <c r="H33" s="21">
        <v>134</v>
      </c>
      <c r="I33" s="21">
        <v>0</v>
      </c>
      <c r="J33" s="21">
        <v>134</v>
      </c>
      <c r="K33" s="21">
        <v>134</v>
      </c>
      <c r="L33" s="21">
        <v>0</v>
      </c>
      <c r="M33" s="21">
        <v>134</v>
      </c>
      <c r="N33" s="21"/>
      <c r="O33" s="21">
        <v>134</v>
      </c>
      <c r="P33" s="54">
        <f t="shared" si="2"/>
        <v>100</v>
      </c>
      <c r="Q33" s="54">
        <f t="shared" si="3"/>
        <v>100</v>
      </c>
    </row>
    <row r="34" spans="1:18" ht="37.5" hidden="1" x14ac:dyDescent="0.35">
      <c r="A34" s="25"/>
      <c r="B34" s="16" t="s">
        <v>211</v>
      </c>
      <c r="C34" s="16" t="e">
        <f>VLOOKUP(D34,#REF!,3,0)</f>
        <v>#REF!</v>
      </c>
      <c r="D34" s="9" t="s">
        <v>13</v>
      </c>
      <c r="E34" s="9"/>
      <c r="F34" s="20">
        <v>265204</v>
      </c>
      <c r="G34" s="21"/>
      <c r="H34" s="21">
        <v>265204</v>
      </c>
      <c r="I34" s="20">
        <v>0</v>
      </c>
      <c r="J34" s="20">
        <v>265204</v>
      </c>
      <c r="K34" s="20">
        <v>265204</v>
      </c>
      <c r="L34" s="20">
        <v>0</v>
      </c>
      <c r="M34" s="20">
        <v>265204</v>
      </c>
      <c r="N34" s="20"/>
      <c r="O34" s="20">
        <v>265204</v>
      </c>
      <c r="P34" s="53">
        <f t="shared" si="2"/>
        <v>100</v>
      </c>
      <c r="Q34" s="53">
        <f t="shared" si="3"/>
        <v>100</v>
      </c>
    </row>
    <row r="35" spans="1:18" hidden="1" x14ac:dyDescent="0.3">
      <c r="A35" s="25"/>
      <c r="B35" s="16" t="s">
        <v>212</v>
      </c>
      <c r="C35" s="16" t="e">
        <f>VLOOKUP(D35,#REF!,3,0)</f>
        <v>#REF!</v>
      </c>
      <c r="D35" s="24" t="s">
        <v>14</v>
      </c>
      <c r="E35" s="24"/>
      <c r="F35" s="21">
        <v>24462</v>
      </c>
      <c r="G35" s="21"/>
      <c r="H35" s="21">
        <v>24462</v>
      </c>
      <c r="I35" s="21">
        <v>0</v>
      </c>
      <c r="J35" s="21">
        <v>24462</v>
      </c>
      <c r="K35" s="21">
        <v>24462</v>
      </c>
      <c r="L35" s="21">
        <v>0</v>
      </c>
      <c r="M35" s="21">
        <v>24462</v>
      </c>
      <c r="N35" s="21"/>
      <c r="O35" s="21">
        <v>24462</v>
      </c>
      <c r="P35" s="54">
        <f t="shared" si="2"/>
        <v>100</v>
      </c>
      <c r="Q35" s="54">
        <f t="shared" si="3"/>
        <v>100</v>
      </c>
    </row>
    <row r="36" spans="1:18" hidden="1" x14ac:dyDescent="0.3">
      <c r="A36" s="25"/>
      <c r="B36" s="16" t="s">
        <v>213</v>
      </c>
      <c r="C36" s="16" t="e">
        <f>VLOOKUP(D36,#REF!,3,0)</f>
        <v>#REF!</v>
      </c>
      <c r="D36" s="24" t="s">
        <v>28</v>
      </c>
      <c r="E36" s="24"/>
      <c r="F36" s="21">
        <v>5783</v>
      </c>
      <c r="G36" s="21"/>
      <c r="H36" s="21">
        <v>5783</v>
      </c>
      <c r="I36" s="21">
        <v>0</v>
      </c>
      <c r="J36" s="21">
        <v>5783</v>
      </c>
      <c r="K36" s="21">
        <v>5783</v>
      </c>
      <c r="L36" s="21">
        <v>0</v>
      </c>
      <c r="M36" s="21">
        <v>5783</v>
      </c>
      <c r="N36" s="21"/>
      <c r="O36" s="21">
        <v>5783</v>
      </c>
      <c r="P36" s="54">
        <f t="shared" si="2"/>
        <v>100</v>
      </c>
      <c r="Q36" s="54">
        <f t="shared" si="3"/>
        <v>100</v>
      </c>
    </row>
    <row r="37" spans="1:18" s="3" customFormat="1" hidden="1" x14ac:dyDescent="0.3">
      <c r="A37" s="10"/>
      <c r="B37" s="16" t="s">
        <v>214</v>
      </c>
      <c r="C37" s="16" t="e">
        <f>VLOOKUP(D37,#REF!,3,0)</f>
        <v>#REF!</v>
      </c>
      <c r="D37" s="24" t="s">
        <v>15</v>
      </c>
      <c r="E37" s="24"/>
      <c r="F37" s="21">
        <v>234959</v>
      </c>
      <c r="G37" s="21"/>
      <c r="H37" s="21">
        <v>234959</v>
      </c>
      <c r="I37" s="21">
        <v>0</v>
      </c>
      <c r="J37" s="21">
        <v>234959</v>
      </c>
      <c r="K37" s="21">
        <v>234959</v>
      </c>
      <c r="L37" s="21">
        <v>0</v>
      </c>
      <c r="M37" s="21">
        <v>234959</v>
      </c>
      <c r="N37" s="21"/>
      <c r="O37" s="21">
        <v>234959</v>
      </c>
      <c r="P37" s="54">
        <f t="shared" si="2"/>
        <v>100</v>
      </c>
      <c r="Q37" s="54">
        <f t="shared" si="3"/>
        <v>100</v>
      </c>
    </row>
    <row r="38" spans="1:18" ht="37.5" hidden="1" x14ac:dyDescent="0.35">
      <c r="A38" s="10"/>
      <c r="B38" s="16" t="s">
        <v>215</v>
      </c>
      <c r="C38" s="16" t="e">
        <f>VLOOKUP(D38,#REF!,3,0)</f>
        <v>#REF!</v>
      </c>
      <c r="D38" s="9" t="s">
        <v>25</v>
      </c>
      <c r="E38" s="9"/>
      <c r="F38" s="20">
        <v>71728</v>
      </c>
      <c r="G38" s="21"/>
      <c r="H38" s="20">
        <v>71728</v>
      </c>
      <c r="I38" s="20">
        <v>0</v>
      </c>
      <c r="J38" s="20">
        <v>71728</v>
      </c>
      <c r="K38" s="20">
        <v>71728</v>
      </c>
      <c r="L38" s="20">
        <v>0</v>
      </c>
      <c r="M38" s="20">
        <v>71728</v>
      </c>
      <c r="N38" s="20"/>
      <c r="O38" s="20">
        <v>71728</v>
      </c>
      <c r="P38" s="53">
        <f t="shared" si="2"/>
        <v>100</v>
      </c>
      <c r="Q38" s="53">
        <f t="shared" si="3"/>
        <v>100</v>
      </c>
    </row>
    <row r="39" spans="1:18" ht="19.5" hidden="1" x14ac:dyDescent="0.35">
      <c r="A39" s="10"/>
      <c r="B39" s="16" t="s">
        <v>216</v>
      </c>
      <c r="C39" s="16" t="e">
        <f>VLOOKUP(D39,#REF!,3,0)</f>
        <v>#REF!</v>
      </c>
      <c r="D39" s="9" t="s">
        <v>24</v>
      </c>
      <c r="E39" s="9"/>
      <c r="F39" s="20">
        <v>956</v>
      </c>
      <c r="G39" s="21"/>
      <c r="H39" s="20">
        <v>956</v>
      </c>
      <c r="I39" s="20">
        <v>0</v>
      </c>
      <c r="J39" s="20">
        <v>956</v>
      </c>
      <c r="K39" s="20">
        <v>956</v>
      </c>
      <c r="L39" s="20">
        <v>0</v>
      </c>
      <c r="M39" s="20">
        <v>956</v>
      </c>
      <c r="N39" s="20"/>
      <c r="O39" s="20">
        <v>956</v>
      </c>
      <c r="P39" s="53">
        <f t="shared" si="2"/>
        <v>100</v>
      </c>
      <c r="Q39" s="53">
        <f t="shared" si="3"/>
        <v>100</v>
      </c>
    </row>
    <row r="40" spans="1:18" ht="19.5" hidden="1" x14ac:dyDescent="0.35">
      <c r="A40" s="10"/>
      <c r="B40" s="16" t="s">
        <v>217</v>
      </c>
      <c r="C40" s="16" t="e">
        <f>VLOOKUP(D40,#REF!,3,0)</f>
        <v>#REF!</v>
      </c>
      <c r="D40" s="9" t="s">
        <v>21</v>
      </c>
      <c r="E40" s="9"/>
      <c r="F40" s="20">
        <v>977022</v>
      </c>
      <c r="G40" s="21"/>
      <c r="H40" s="20">
        <v>977022</v>
      </c>
      <c r="I40" s="20">
        <v>0</v>
      </c>
      <c r="J40" s="20">
        <v>977022</v>
      </c>
      <c r="K40" s="20">
        <v>977022</v>
      </c>
      <c r="L40" s="20">
        <v>0</v>
      </c>
      <c r="M40" s="20">
        <v>977022</v>
      </c>
      <c r="N40" s="20"/>
      <c r="O40" s="20">
        <v>977022</v>
      </c>
      <c r="P40" s="53">
        <f t="shared" si="2"/>
        <v>100</v>
      </c>
      <c r="Q40" s="53">
        <f t="shared" si="3"/>
        <v>100</v>
      </c>
    </row>
    <row r="41" spans="1:18" s="5" customFormat="1" ht="19.5" hidden="1" x14ac:dyDescent="0.35">
      <c r="A41" s="52"/>
      <c r="B41" s="16" t="s">
        <v>218</v>
      </c>
      <c r="C41" s="16" t="e">
        <f>VLOOKUP(D41,#REF!,3,0)</f>
        <v>#REF!</v>
      </c>
      <c r="D41" s="9" t="s">
        <v>157</v>
      </c>
      <c r="E41" s="9"/>
      <c r="F41" s="20">
        <v>19</v>
      </c>
      <c r="G41" s="21"/>
      <c r="H41" s="20">
        <v>19</v>
      </c>
      <c r="I41" s="20">
        <v>0</v>
      </c>
      <c r="J41" s="20">
        <v>19</v>
      </c>
      <c r="K41" s="20">
        <v>19</v>
      </c>
      <c r="L41" s="20">
        <v>0</v>
      </c>
      <c r="M41" s="20">
        <v>19</v>
      </c>
      <c r="N41" s="20"/>
      <c r="O41" s="20">
        <v>19</v>
      </c>
      <c r="P41" s="53">
        <f t="shared" si="2"/>
        <v>100</v>
      </c>
      <c r="Q41" s="53">
        <f t="shared" si="3"/>
        <v>100</v>
      </c>
    </row>
    <row r="42" spans="1:18" s="7" customFormat="1" ht="19.5" x14ac:dyDescent="0.35">
      <c r="A42" s="10" t="s">
        <v>137</v>
      </c>
      <c r="B42" s="16" t="s">
        <v>219</v>
      </c>
      <c r="C42" s="16" t="e">
        <f>VLOOKUP(D42,#REF!,3,0)</f>
        <v>#REF!</v>
      </c>
      <c r="D42" s="9" t="s">
        <v>16</v>
      </c>
      <c r="E42" s="9"/>
      <c r="F42" s="34">
        <v>27997565.200000018</v>
      </c>
      <c r="G42" s="26">
        <v>1179120.9999999814</v>
      </c>
      <c r="H42" s="34">
        <v>29176686.199999999</v>
      </c>
      <c r="I42" s="34">
        <v>362979.80000000075</v>
      </c>
      <c r="J42" s="34">
        <v>29539666</v>
      </c>
      <c r="K42" s="34">
        <v>32344730.899999999</v>
      </c>
      <c r="L42" s="20">
        <v>2805064.8999999985</v>
      </c>
      <c r="M42" s="34">
        <v>32344730.899999999</v>
      </c>
      <c r="N42" s="34">
        <v>4252344.1000000015</v>
      </c>
      <c r="O42" s="34">
        <v>36597075</v>
      </c>
      <c r="P42" s="53">
        <f t="shared" si="2"/>
        <v>130.71520590654782</v>
      </c>
      <c r="Q42" s="53">
        <f t="shared" si="3"/>
        <v>113.14694536537327</v>
      </c>
      <c r="R42" s="61"/>
    </row>
    <row r="43" spans="1:18" s="8" customFormat="1" ht="19.5" x14ac:dyDescent="0.35">
      <c r="A43" s="25"/>
      <c r="B43" s="16"/>
      <c r="C43" s="16"/>
      <c r="D43" s="9" t="s">
        <v>141</v>
      </c>
      <c r="E43" s="24"/>
      <c r="F43" s="34">
        <v>6575542.5999999996</v>
      </c>
      <c r="G43" s="34"/>
      <c r="H43" s="34">
        <v>6575542.5999999996</v>
      </c>
      <c r="I43" s="34">
        <v>0</v>
      </c>
      <c r="J43" s="34">
        <v>6575542.5999999996</v>
      </c>
      <c r="K43" s="34">
        <v>9316870.5999999996</v>
      </c>
      <c r="L43" s="20">
        <v>2741328</v>
      </c>
      <c r="M43" s="34">
        <v>9316870.5999999996</v>
      </c>
      <c r="N43" s="34">
        <v>634897.30000000075</v>
      </c>
      <c r="O43" s="34">
        <v>9951767.9000000004</v>
      </c>
      <c r="P43" s="53">
        <f t="shared" si="2"/>
        <v>151.34519697279433</v>
      </c>
      <c r="Q43" s="53">
        <f t="shared" si="3"/>
        <v>106.81449090856752</v>
      </c>
    </row>
    <row r="44" spans="1:18" s="44" customFormat="1" ht="37.5" hidden="1" x14ac:dyDescent="0.3">
      <c r="A44" s="35"/>
      <c r="B44" s="16" t="s">
        <v>220</v>
      </c>
      <c r="C44" s="16" t="e">
        <f>VLOOKUP(D44,#REF!,3,0)</f>
        <v>#REF!</v>
      </c>
      <c r="D44" s="24" t="s">
        <v>17</v>
      </c>
      <c r="E44" s="24"/>
      <c r="F44" s="26">
        <v>4850755.5999999996</v>
      </c>
      <c r="G44" s="26"/>
      <c r="H44" s="29">
        <v>4850755.5999999996</v>
      </c>
      <c r="I44" s="29">
        <v>0</v>
      </c>
      <c r="J44" s="29">
        <v>4850755.5999999996</v>
      </c>
      <c r="K44" s="21">
        <v>4850755.5999999996</v>
      </c>
      <c r="L44" s="21">
        <v>0</v>
      </c>
      <c r="M44" s="29">
        <v>4850755.5999999996</v>
      </c>
      <c r="N44" s="29"/>
      <c r="O44" s="29">
        <v>4850755.5999999996</v>
      </c>
      <c r="P44" s="55">
        <f t="shared" si="2"/>
        <v>100</v>
      </c>
      <c r="Q44" s="55">
        <f t="shared" si="3"/>
        <v>100</v>
      </c>
    </row>
    <row r="45" spans="1:18" s="44" customFormat="1" ht="37.5" hidden="1" x14ac:dyDescent="0.3">
      <c r="A45" s="35"/>
      <c r="B45" s="16" t="s">
        <v>542</v>
      </c>
      <c r="C45" s="16"/>
      <c r="D45" s="24" t="s">
        <v>543</v>
      </c>
      <c r="E45" s="24"/>
      <c r="F45" s="26"/>
      <c r="G45" s="26"/>
      <c r="H45" s="29"/>
      <c r="I45" s="29"/>
      <c r="J45" s="29"/>
      <c r="K45" s="21">
        <v>2741328</v>
      </c>
      <c r="L45" s="21">
        <v>2741328</v>
      </c>
      <c r="M45" s="29">
        <v>2741328</v>
      </c>
      <c r="N45" s="29"/>
      <c r="O45" s="29">
        <v>2741328</v>
      </c>
      <c r="P45" s="55"/>
      <c r="Q45" s="55">
        <f t="shared" si="3"/>
        <v>100</v>
      </c>
    </row>
    <row r="46" spans="1:18" s="44" customFormat="1" ht="77.25" hidden="1" customHeight="1" x14ac:dyDescent="0.3">
      <c r="A46" s="35"/>
      <c r="B46" s="16" t="s">
        <v>221</v>
      </c>
      <c r="C46" s="16" t="e">
        <f>VLOOKUP(D46,#REF!,3,0)</f>
        <v>#REF!</v>
      </c>
      <c r="D46" s="24" t="s">
        <v>57</v>
      </c>
      <c r="E46" s="24"/>
      <c r="F46" s="26">
        <v>1724787</v>
      </c>
      <c r="G46" s="26"/>
      <c r="H46" s="29">
        <v>1724787</v>
      </c>
      <c r="I46" s="29">
        <v>0</v>
      </c>
      <c r="J46" s="29">
        <v>1724787</v>
      </c>
      <c r="K46" s="21">
        <v>1724787</v>
      </c>
      <c r="L46" s="21">
        <v>0</v>
      </c>
      <c r="M46" s="29">
        <v>1724787</v>
      </c>
      <c r="N46" s="29"/>
      <c r="O46" s="29">
        <v>1724787</v>
      </c>
      <c r="P46" s="55">
        <f>O46/F46*100</f>
        <v>100</v>
      </c>
      <c r="Q46" s="55">
        <f t="shared" si="3"/>
        <v>100</v>
      </c>
    </row>
    <row r="47" spans="1:18" s="44" customFormat="1" ht="77.25" customHeight="1" x14ac:dyDescent="0.3">
      <c r="A47" s="35"/>
      <c r="B47" s="16" t="s">
        <v>548</v>
      </c>
      <c r="C47" s="16" t="s">
        <v>548</v>
      </c>
      <c r="D47" s="24" t="s">
        <v>549</v>
      </c>
      <c r="E47" s="24"/>
      <c r="F47" s="26"/>
      <c r="G47" s="26"/>
      <c r="H47" s="29"/>
      <c r="I47" s="29"/>
      <c r="J47" s="29"/>
      <c r="K47" s="21"/>
      <c r="L47" s="21"/>
      <c r="M47" s="29"/>
      <c r="N47" s="29">
        <v>634897.30000000005</v>
      </c>
      <c r="O47" s="29">
        <v>634897.30000000005</v>
      </c>
      <c r="P47" s="55"/>
      <c r="Q47" s="55"/>
    </row>
    <row r="48" spans="1:18" s="44" customFormat="1" ht="19.5" x14ac:dyDescent="0.35">
      <c r="A48" s="35"/>
      <c r="B48" s="16"/>
      <c r="C48" s="16"/>
      <c r="D48" s="9" t="s">
        <v>135</v>
      </c>
      <c r="E48" s="24"/>
      <c r="F48" s="34">
        <v>13582976.000000002</v>
      </c>
      <c r="G48" s="34">
        <v>423382.3</v>
      </c>
      <c r="H48" s="34">
        <v>13636352.700000001</v>
      </c>
      <c r="I48" s="34">
        <v>370005.59999999776</v>
      </c>
      <c r="J48" s="34">
        <v>14006358.299999999</v>
      </c>
      <c r="K48" s="34">
        <v>14006358.299999999</v>
      </c>
      <c r="L48" s="34"/>
      <c r="M48" s="34">
        <v>14006358.299999999</v>
      </c>
      <c r="N48" s="34">
        <v>2102690.6000000034</v>
      </c>
      <c r="O48" s="34">
        <v>16109048.900000002</v>
      </c>
      <c r="P48" s="53">
        <f t="shared" ref="P48:P70" si="4">O48/F48*100</f>
        <v>118.59734494119698</v>
      </c>
      <c r="Q48" s="53">
        <f t="shared" ref="Q48:Q70" si="5">O48/M48*100</f>
        <v>115.01240047528989</v>
      </c>
    </row>
    <row r="49" spans="1:17" s="44" customFormat="1" ht="56.25" hidden="1" x14ac:dyDescent="0.3">
      <c r="A49" s="35"/>
      <c r="B49" s="16" t="s">
        <v>222</v>
      </c>
      <c r="C49" s="16" t="e">
        <f>VLOOKUP(D49,#REF!,3,0)</f>
        <v>#REF!</v>
      </c>
      <c r="D49" s="24" t="s">
        <v>158</v>
      </c>
      <c r="E49" s="24"/>
      <c r="F49" s="26">
        <v>342911.2</v>
      </c>
      <c r="G49" s="26"/>
      <c r="H49" s="29">
        <v>342911.2</v>
      </c>
      <c r="I49" s="29">
        <v>0</v>
      </c>
      <c r="J49" s="29">
        <v>342911.2</v>
      </c>
      <c r="K49" s="21">
        <v>342911.2</v>
      </c>
      <c r="L49" s="21">
        <v>0</v>
      </c>
      <c r="M49" s="29">
        <v>342911.2</v>
      </c>
      <c r="N49" s="29">
        <v>439984.39999999997</v>
      </c>
      <c r="O49" s="29">
        <v>782895.6</v>
      </c>
      <c r="P49" s="55">
        <f t="shared" si="4"/>
        <v>228.30855335142158</v>
      </c>
      <c r="Q49" s="55">
        <f t="shared" si="5"/>
        <v>228.30855335142158</v>
      </c>
    </row>
    <row r="50" spans="1:17" s="44" customFormat="1" ht="56.25" hidden="1" x14ac:dyDescent="0.3">
      <c r="A50" s="35"/>
      <c r="B50" s="16" t="s">
        <v>223</v>
      </c>
      <c r="C50" s="16" t="e">
        <f>VLOOKUP(D50,#REF!,3,0)</f>
        <v>#REF!</v>
      </c>
      <c r="D50" s="24" t="s">
        <v>467</v>
      </c>
      <c r="E50" s="24"/>
      <c r="F50" s="26">
        <v>21647.9</v>
      </c>
      <c r="G50" s="26"/>
      <c r="H50" s="29">
        <v>21647.9</v>
      </c>
      <c r="I50" s="29">
        <v>0</v>
      </c>
      <c r="J50" s="29">
        <v>21647.9</v>
      </c>
      <c r="K50" s="21">
        <v>21647.9</v>
      </c>
      <c r="L50" s="21">
        <v>0</v>
      </c>
      <c r="M50" s="29">
        <v>21647.9</v>
      </c>
      <c r="N50" s="29"/>
      <c r="O50" s="29">
        <v>21647.9</v>
      </c>
      <c r="P50" s="55">
        <f t="shared" si="4"/>
        <v>100</v>
      </c>
      <c r="Q50" s="55">
        <f t="shared" si="5"/>
        <v>100</v>
      </c>
    </row>
    <row r="51" spans="1:17" s="44" customFormat="1" ht="45.75" hidden="1" customHeight="1" x14ac:dyDescent="0.3">
      <c r="A51" s="35"/>
      <c r="B51" s="16" t="s">
        <v>224</v>
      </c>
      <c r="C51" s="16" t="e">
        <f>VLOOKUP(D51,#REF!,3,0)</f>
        <v>#REF!</v>
      </c>
      <c r="D51" s="24" t="s">
        <v>42</v>
      </c>
      <c r="E51" s="24"/>
      <c r="F51" s="26">
        <v>3816.8</v>
      </c>
      <c r="G51" s="26"/>
      <c r="H51" s="29">
        <v>3816.8</v>
      </c>
      <c r="I51" s="29">
        <v>0</v>
      </c>
      <c r="J51" s="29">
        <v>3816.8</v>
      </c>
      <c r="K51" s="21">
        <v>3816.8</v>
      </c>
      <c r="L51" s="21">
        <v>0</v>
      </c>
      <c r="M51" s="29">
        <v>3816.8</v>
      </c>
      <c r="N51" s="29"/>
      <c r="O51" s="29">
        <v>3816.8</v>
      </c>
      <c r="P51" s="55">
        <f t="shared" si="4"/>
        <v>100</v>
      </c>
      <c r="Q51" s="55">
        <f t="shared" si="5"/>
        <v>100</v>
      </c>
    </row>
    <row r="52" spans="1:17" s="44" customFormat="1" ht="56.25" hidden="1" x14ac:dyDescent="0.3">
      <c r="A52" s="35"/>
      <c r="B52" s="16" t="s">
        <v>225</v>
      </c>
      <c r="C52" s="16" t="e">
        <f>VLOOKUP(D52,#REF!,3,0)</f>
        <v>#REF!</v>
      </c>
      <c r="D52" s="24" t="s">
        <v>43</v>
      </c>
      <c r="E52" s="24"/>
      <c r="F52" s="26">
        <v>33056.5</v>
      </c>
      <c r="G52" s="26"/>
      <c r="H52" s="29">
        <v>33056.5</v>
      </c>
      <c r="I52" s="29">
        <v>0</v>
      </c>
      <c r="J52" s="29">
        <v>33056.5</v>
      </c>
      <c r="K52" s="21">
        <v>33056.5</v>
      </c>
      <c r="L52" s="21">
        <v>0</v>
      </c>
      <c r="M52" s="29">
        <v>33056.5</v>
      </c>
      <c r="N52" s="29">
        <v>-31</v>
      </c>
      <c r="O52" s="29">
        <v>33025.5</v>
      </c>
      <c r="P52" s="55">
        <f t="shared" si="4"/>
        <v>99.906221166790189</v>
      </c>
      <c r="Q52" s="55">
        <f t="shared" si="5"/>
        <v>99.906221166790189</v>
      </c>
    </row>
    <row r="53" spans="1:17" s="44" customFormat="1" ht="56.25" hidden="1" x14ac:dyDescent="0.3">
      <c r="A53" s="35"/>
      <c r="B53" s="16" t="s">
        <v>226</v>
      </c>
      <c r="C53" s="16" t="e">
        <f>VLOOKUP(D53,#REF!,3,0)</f>
        <v>#REF!</v>
      </c>
      <c r="D53" s="24" t="s">
        <v>32</v>
      </c>
      <c r="E53" s="24"/>
      <c r="F53" s="26">
        <v>349.3</v>
      </c>
      <c r="G53" s="26"/>
      <c r="H53" s="29">
        <v>349.3</v>
      </c>
      <c r="I53" s="29">
        <v>0</v>
      </c>
      <c r="J53" s="29">
        <v>349.3</v>
      </c>
      <c r="K53" s="21">
        <v>349.3</v>
      </c>
      <c r="L53" s="21">
        <v>0</v>
      </c>
      <c r="M53" s="29">
        <v>349.3</v>
      </c>
      <c r="N53" s="29"/>
      <c r="O53" s="29">
        <v>349.3</v>
      </c>
      <c r="P53" s="55">
        <f t="shared" si="4"/>
        <v>100</v>
      </c>
      <c r="Q53" s="55">
        <f t="shared" si="5"/>
        <v>100</v>
      </c>
    </row>
    <row r="54" spans="1:17" s="44" customFormat="1" ht="83.25" hidden="1" customHeight="1" x14ac:dyDescent="0.3">
      <c r="A54" s="35"/>
      <c r="B54" s="16" t="s">
        <v>227</v>
      </c>
      <c r="C54" s="16" t="e">
        <f>VLOOKUP(D54,#REF!,3,0)</f>
        <v>#REF!</v>
      </c>
      <c r="D54" s="24" t="s">
        <v>159</v>
      </c>
      <c r="E54" s="24"/>
      <c r="F54" s="26">
        <v>6430.9</v>
      </c>
      <c r="G54" s="26"/>
      <c r="H54" s="29">
        <v>6430.9</v>
      </c>
      <c r="I54" s="29">
        <v>0</v>
      </c>
      <c r="J54" s="29">
        <v>6430.9</v>
      </c>
      <c r="K54" s="21">
        <v>6430.9</v>
      </c>
      <c r="L54" s="21">
        <v>0</v>
      </c>
      <c r="M54" s="29">
        <v>6430.9</v>
      </c>
      <c r="N54" s="29"/>
      <c r="O54" s="29">
        <v>6430.9</v>
      </c>
      <c r="P54" s="55">
        <f t="shared" si="4"/>
        <v>100</v>
      </c>
      <c r="Q54" s="55">
        <f t="shared" si="5"/>
        <v>100</v>
      </c>
    </row>
    <row r="55" spans="1:17" s="44" customFormat="1" ht="75" hidden="1" x14ac:dyDescent="0.3">
      <c r="A55" s="35"/>
      <c r="B55" s="16" t="s">
        <v>228</v>
      </c>
      <c r="C55" s="16" t="e">
        <f>VLOOKUP(D55,#REF!,3,0)</f>
        <v>#REF!</v>
      </c>
      <c r="D55" s="24" t="s">
        <v>31</v>
      </c>
      <c r="E55" s="24"/>
      <c r="F55" s="26">
        <v>157511.9</v>
      </c>
      <c r="G55" s="26"/>
      <c r="H55" s="29">
        <v>157511.9</v>
      </c>
      <c r="I55" s="29">
        <v>0</v>
      </c>
      <c r="J55" s="29">
        <v>157511.9</v>
      </c>
      <c r="K55" s="21">
        <v>157511.9</v>
      </c>
      <c r="L55" s="21">
        <v>0</v>
      </c>
      <c r="M55" s="29">
        <v>157511.9</v>
      </c>
      <c r="N55" s="29"/>
      <c r="O55" s="29">
        <v>157511.9</v>
      </c>
      <c r="P55" s="55">
        <f t="shared" si="4"/>
        <v>100</v>
      </c>
      <c r="Q55" s="55">
        <f t="shared" si="5"/>
        <v>100</v>
      </c>
    </row>
    <row r="56" spans="1:17" s="44" customFormat="1" ht="75" hidden="1" x14ac:dyDescent="0.3">
      <c r="A56" s="35"/>
      <c r="B56" s="16" t="s">
        <v>229</v>
      </c>
      <c r="C56" s="16" t="e">
        <f>VLOOKUP(D56,#REF!,3,0)</f>
        <v>#REF!</v>
      </c>
      <c r="D56" s="24" t="s">
        <v>468</v>
      </c>
      <c r="E56" s="24"/>
      <c r="F56" s="26">
        <v>1006250.8</v>
      </c>
      <c r="G56" s="26"/>
      <c r="H56" s="29">
        <v>1006250.8</v>
      </c>
      <c r="I56" s="29">
        <v>0</v>
      </c>
      <c r="J56" s="29">
        <v>1006250.8</v>
      </c>
      <c r="K56" s="21">
        <v>1006250.8</v>
      </c>
      <c r="L56" s="21">
        <v>0</v>
      </c>
      <c r="M56" s="29">
        <v>1006250.8</v>
      </c>
      <c r="N56" s="29">
        <v>219422.19999999995</v>
      </c>
      <c r="O56" s="29">
        <v>1225673</v>
      </c>
      <c r="P56" s="55">
        <f t="shared" si="4"/>
        <v>121.80591558287458</v>
      </c>
      <c r="Q56" s="55">
        <f t="shared" si="5"/>
        <v>121.80591558287458</v>
      </c>
    </row>
    <row r="57" spans="1:17" s="44" customFormat="1" ht="99" hidden="1" customHeight="1" x14ac:dyDescent="0.3">
      <c r="A57" s="35"/>
      <c r="B57" s="16" t="s">
        <v>230</v>
      </c>
      <c r="C57" s="16" t="e">
        <f>VLOOKUP(J57,#REF!,2,0)</f>
        <v>#REF!</v>
      </c>
      <c r="D57" s="24" t="s">
        <v>231</v>
      </c>
      <c r="E57" s="24"/>
      <c r="F57" s="26">
        <v>502.2</v>
      </c>
      <c r="G57" s="26"/>
      <c r="H57" s="29">
        <v>502.2</v>
      </c>
      <c r="I57" s="29">
        <v>0</v>
      </c>
      <c r="J57" s="29">
        <v>502.2</v>
      </c>
      <c r="K57" s="21">
        <v>502.2</v>
      </c>
      <c r="L57" s="21">
        <v>0</v>
      </c>
      <c r="M57" s="29">
        <v>502.2</v>
      </c>
      <c r="N57" s="29">
        <v>-170.09999999999997</v>
      </c>
      <c r="O57" s="29">
        <v>332.1</v>
      </c>
      <c r="P57" s="55">
        <f t="shared" si="4"/>
        <v>66.129032258064527</v>
      </c>
      <c r="Q57" s="55">
        <f t="shared" si="5"/>
        <v>66.129032258064527</v>
      </c>
    </row>
    <row r="58" spans="1:17" s="44" customFormat="1" ht="75" hidden="1" x14ac:dyDescent="0.3">
      <c r="A58" s="35"/>
      <c r="B58" s="16" t="s">
        <v>232</v>
      </c>
      <c r="C58" s="16" t="e">
        <f>VLOOKUP(J58,#REF!,2,0)</f>
        <v>#REF!</v>
      </c>
      <c r="D58" s="24" t="s">
        <v>160</v>
      </c>
      <c r="E58" s="24"/>
      <c r="F58" s="26">
        <v>11138.1</v>
      </c>
      <c r="G58" s="26"/>
      <c r="H58" s="29">
        <v>11138.1</v>
      </c>
      <c r="I58" s="29">
        <v>0</v>
      </c>
      <c r="J58" s="29">
        <v>11138.1</v>
      </c>
      <c r="K58" s="21">
        <v>11138.1</v>
      </c>
      <c r="L58" s="21">
        <v>0</v>
      </c>
      <c r="M58" s="29">
        <v>11138.1</v>
      </c>
      <c r="N58" s="29"/>
      <c r="O58" s="29">
        <v>11138.1</v>
      </c>
      <c r="P58" s="55">
        <f t="shared" si="4"/>
        <v>100</v>
      </c>
      <c r="Q58" s="55">
        <f t="shared" si="5"/>
        <v>100</v>
      </c>
    </row>
    <row r="59" spans="1:17" s="44" customFormat="1" ht="116.25" hidden="1" customHeight="1" x14ac:dyDescent="0.3">
      <c r="A59" s="35"/>
      <c r="B59" s="16" t="s">
        <v>233</v>
      </c>
      <c r="C59" s="16" t="e">
        <f>VLOOKUP(J59,#REF!,2,0)</f>
        <v>#REF!</v>
      </c>
      <c r="D59" s="24" t="s">
        <v>161</v>
      </c>
      <c r="E59" s="24"/>
      <c r="F59" s="26">
        <v>213000</v>
      </c>
      <c r="G59" s="26"/>
      <c r="H59" s="29">
        <v>213000</v>
      </c>
      <c r="I59" s="29">
        <v>0</v>
      </c>
      <c r="J59" s="29">
        <v>213000</v>
      </c>
      <c r="K59" s="21">
        <v>213000</v>
      </c>
      <c r="L59" s="21">
        <v>0</v>
      </c>
      <c r="M59" s="29">
        <v>213000</v>
      </c>
      <c r="N59" s="29"/>
      <c r="O59" s="29">
        <v>213000</v>
      </c>
      <c r="P59" s="55">
        <f t="shared" si="4"/>
        <v>100</v>
      </c>
      <c r="Q59" s="55">
        <f t="shared" si="5"/>
        <v>100</v>
      </c>
    </row>
    <row r="60" spans="1:17" s="44" customFormat="1" ht="77.25" hidden="1" customHeight="1" x14ac:dyDescent="0.3">
      <c r="A60" s="35"/>
      <c r="B60" s="16" t="s">
        <v>234</v>
      </c>
      <c r="C60" s="16" t="e">
        <f>VLOOKUP(J60,#REF!,2,0)</f>
        <v>#REF!</v>
      </c>
      <c r="D60" s="24" t="s">
        <v>235</v>
      </c>
      <c r="E60" s="24"/>
      <c r="F60" s="26">
        <v>83273.399999999994</v>
      </c>
      <c r="G60" s="26"/>
      <c r="H60" s="29">
        <v>83273.399999999994</v>
      </c>
      <c r="I60" s="29">
        <v>0</v>
      </c>
      <c r="J60" s="29">
        <v>83273.399999999994</v>
      </c>
      <c r="K60" s="21">
        <v>83273.399999999994</v>
      </c>
      <c r="L60" s="21">
        <v>0</v>
      </c>
      <c r="M60" s="29">
        <v>83273.399999999994</v>
      </c>
      <c r="N60" s="29"/>
      <c r="O60" s="29">
        <v>83273.399999999994</v>
      </c>
      <c r="P60" s="55">
        <f t="shared" si="4"/>
        <v>100</v>
      </c>
      <c r="Q60" s="55">
        <f t="shared" si="5"/>
        <v>100</v>
      </c>
    </row>
    <row r="61" spans="1:17" s="44" customFormat="1" ht="131.25" hidden="1" x14ac:dyDescent="0.3">
      <c r="A61" s="35"/>
      <c r="B61" s="16" t="s">
        <v>236</v>
      </c>
      <c r="C61" s="16" t="e">
        <f>VLOOKUP(J61,#REF!,2,0)</f>
        <v>#REF!</v>
      </c>
      <c r="D61" s="24" t="s">
        <v>237</v>
      </c>
      <c r="E61" s="24"/>
      <c r="F61" s="26">
        <v>96390</v>
      </c>
      <c r="G61" s="26"/>
      <c r="H61" s="30">
        <v>96390</v>
      </c>
      <c r="I61" s="30">
        <v>0</v>
      </c>
      <c r="J61" s="30">
        <v>96390</v>
      </c>
      <c r="K61" s="21">
        <v>96390</v>
      </c>
      <c r="L61" s="21">
        <v>0</v>
      </c>
      <c r="M61" s="30">
        <v>96390</v>
      </c>
      <c r="N61" s="30"/>
      <c r="O61" s="30">
        <v>96390</v>
      </c>
      <c r="P61" s="56">
        <f t="shared" si="4"/>
        <v>100</v>
      </c>
      <c r="Q61" s="56">
        <f t="shared" si="5"/>
        <v>100</v>
      </c>
    </row>
    <row r="62" spans="1:17" s="44" customFormat="1" ht="56.25" hidden="1" x14ac:dyDescent="0.3">
      <c r="A62" s="35"/>
      <c r="B62" s="16" t="s">
        <v>238</v>
      </c>
      <c r="C62" s="16" t="e">
        <f>VLOOKUP(J62,#REF!,2,0)</f>
        <v>#REF!</v>
      </c>
      <c r="D62" s="24" t="s">
        <v>239</v>
      </c>
      <c r="E62" s="24"/>
      <c r="F62" s="26">
        <v>70066.399999999994</v>
      </c>
      <c r="G62" s="26"/>
      <c r="H62" s="30">
        <v>70066.399999999994</v>
      </c>
      <c r="I62" s="30">
        <v>0</v>
      </c>
      <c r="J62" s="30">
        <v>70066.399999999994</v>
      </c>
      <c r="K62" s="21">
        <v>70066.399999999994</v>
      </c>
      <c r="L62" s="21">
        <v>0</v>
      </c>
      <c r="M62" s="30">
        <v>70066.399999999994</v>
      </c>
      <c r="N62" s="30"/>
      <c r="O62" s="30">
        <v>70066.399999999994</v>
      </c>
      <c r="P62" s="56">
        <f t="shared" si="4"/>
        <v>100</v>
      </c>
      <c r="Q62" s="56">
        <f t="shared" si="5"/>
        <v>100</v>
      </c>
    </row>
    <row r="63" spans="1:17" s="44" customFormat="1" ht="93.75" hidden="1" x14ac:dyDescent="0.3">
      <c r="A63" s="35"/>
      <c r="B63" s="16" t="s">
        <v>240</v>
      </c>
      <c r="C63" s="16" t="e">
        <f>VLOOKUP(J63,#REF!,2,0)</f>
        <v>#REF!</v>
      </c>
      <c r="D63" s="24" t="s">
        <v>170</v>
      </c>
      <c r="E63" s="24"/>
      <c r="F63" s="26">
        <v>57824</v>
      </c>
      <c r="G63" s="26"/>
      <c r="H63" s="30">
        <v>57824</v>
      </c>
      <c r="I63" s="30">
        <v>0</v>
      </c>
      <c r="J63" s="30">
        <v>57824</v>
      </c>
      <c r="K63" s="21">
        <v>57824</v>
      </c>
      <c r="L63" s="21">
        <v>0</v>
      </c>
      <c r="M63" s="30">
        <v>57824</v>
      </c>
      <c r="N63" s="30">
        <v>-5228.4000000000015</v>
      </c>
      <c r="O63" s="30">
        <v>52595.6</v>
      </c>
      <c r="P63" s="56">
        <f t="shared" si="4"/>
        <v>90.958079690094067</v>
      </c>
      <c r="Q63" s="56">
        <f t="shared" si="5"/>
        <v>90.958079690094067</v>
      </c>
    </row>
    <row r="64" spans="1:17" s="44" customFormat="1" ht="75" hidden="1" x14ac:dyDescent="0.3">
      <c r="A64" s="35"/>
      <c r="B64" s="16" t="s">
        <v>241</v>
      </c>
      <c r="C64" s="16" t="e">
        <f>VLOOKUP(J64,#REF!,2,0)</f>
        <v>#REF!</v>
      </c>
      <c r="D64" s="24" t="s">
        <v>58</v>
      </c>
      <c r="E64" s="24"/>
      <c r="F64" s="26">
        <v>15422.6</v>
      </c>
      <c r="G64" s="26"/>
      <c r="H64" s="30">
        <v>15422.6</v>
      </c>
      <c r="I64" s="30">
        <v>0</v>
      </c>
      <c r="J64" s="30">
        <v>15422.6</v>
      </c>
      <c r="K64" s="21">
        <v>15422.6</v>
      </c>
      <c r="L64" s="21">
        <v>0</v>
      </c>
      <c r="M64" s="30">
        <v>15422.6</v>
      </c>
      <c r="N64" s="30">
        <v>-180.70000000000073</v>
      </c>
      <c r="O64" s="30">
        <v>15241.9</v>
      </c>
      <c r="P64" s="56">
        <f t="shared" si="4"/>
        <v>98.828342821573528</v>
      </c>
      <c r="Q64" s="56">
        <f t="shared" si="5"/>
        <v>98.828342821573528</v>
      </c>
    </row>
    <row r="65" spans="1:17" s="44" customFormat="1" ht="37.5" hidden="1" x14ac:dyDescent="0.3">
      <c r="A65" s="35"/>
      <c r="B65" s="16" t="s">
        <v>242</v>
      </c>
      <c r="C65" s="16" t="e">
        <f>VLOOKUP(J65,#REF!,2,0)</f>
        <v>#REF!</v>
      </c>
      <c r="D65" s="24" t="s">
        <v>44</v>
      </c>
      <c r="E65" s="24"/>
      <c r="F65" s="26">
        <v>40732.5</v>
      </c>
      <c r="G65" s="26"/>
      <c r="H65" s="29">
        <v>40732.5</v>
      </c>
      <c r="I65" s="29">
        <v>0</v>
      </c>
      <c r="J65" s="29">
        <v>40732.5</v>
      </c>
      <c r="K65" s="21">
        <v>40732.5</v>
      </c>
      <c r="L65" s="21">
        <v>0</v>
      </c>
      <c r="M65" s="29">
        <v>40732.5</v>
      </c>
      <c r="N65" s="29">
        <v>1039.3000000000029</v>
      </c>
      <c r="O65" s="29">
        <v>41771.800000000003</v>
      </c>
      <c r="P65" s="55">
        <f t="shared" si="4"/>
        <v>102.55152519486896</v>
      </c>
      <c r="Q65" s="55">
        <f t="shared" si="5"/>
        <v>102.55152519486896</v>
      </c>
    </row>
    <row r="66" spans="1:17" s="44" customFormat="1" ht="56.25" hidden="1" x14ac:dyDescent="0.3">
      <c r="A66" s="35"/>
      <c r="B66" s="16" t="s">
        <v>243</v>
      </c>
      <c r="C66" s="16" t="e">
        <f>VLOOKUP(J66,#REF!,2,0)</f>
        <v>#REF!</v>
      </c>
      <c r="D66" s="24" t="s">
        <v>40</v>
      </c>
      <c r="E66" s="24"/>
      <c r="F66" s="26">
        <v>26450.799999999999</v>
      </c>
      <c r="G66" s="26"/>
      <c r="H66" s="29">
        <v>26450.799999999999</v>
      </c>
      <c r="I66" s="29">
        <v>0</v>
      </c>
      <c r="J66" s="29">
        <v>26450.799999999999</v>
      </c>
      <c r="K66" s="21">
        <v>26450.799999999999</v>
      </c>
      <c r="L66" s="21">
        <v>0</v>
      </c>
      <c r="M66" s="29">
        <v>26450.799999999999</v>
      </c>
      <c r="N66" s="29">
        <v>149.10000000000218</v>
      </c>
      <c r="O66" s="29">
        <v>26599.9</v>
      </c>
      <c r="P66" s="55">
        <f t="shared" si="4"/>
        <v>100.56368805480365</v>
      </c>
      <c r="Q66" s="55">
        <f t="shared" si="5"/>
        <v>100.56368805480365</v>
      </c>
    </row>
    <row r="67" spans="1:17" s="44" customFormat="1" ht="75" hidden="1" x14ac:dyDescent="0.3">
      <c r="A67" s="35"/>
      <c r="B67" s="16" t="s">
        <v>244</v>
      </c>
      <c r="C67" s="16" t="e">
        <f>VLOOKUP(J67,#REF!,2,0)</f>
        <v>#REF!</v>
      </c>
      <c r="D67" s="24" t="s">
        <v>169</v>
      </c>
      <c r="E67" s="24"/>
      <c r="F67" s="26">
        <v>95315.5</v>
      </c>
      <c r="G67" s="26"/>
      <c r="H67" s="29">
        <v>95315.5</v>
      </c>
      <c r="I67" s="29">
        <v>0</v>
      </c>
      <c r="J67" s="29">
        <v>95315.5</v>
      </c>
      <c r="K67" s="21">
        <v>95315.5</v>
      </c>
      <c r="L67" s="21">
        <v>0</v>
      </c>
      <c r="M67" s="29">
        <v>95315.5</v>
      </c>
      <c r="N67" s="29">
        <v>-442.10000000000582</v>
      </c>
      <c r="O67" s="29">
        <v>94873.4</v>
      </c>
      <c r="P67" s="55">
        <f t="shared" si="4"/>
        <v>99.536171976226314</v>
      </c>
      <c r="Q67" s="55">
        <f t="shared" si="5"/>
        <v>99.536171976226314</v>
      </c>
    </row>
    <row r="68" spans="1:17" s="44" customFormat="1" ht="37.5" hidden="1" x14ac:dyDescent="0.3">
      <c r="A68" s="35"/>
      <c r="B68" s="16" t="s">
        <v>245</v>
      </c>
      <c r="C68" s="16" t="e">
        <f>VLOOKUP(J68,#REF!,2,0)</f>
        <v>#REF!</v>
      </c>
      <c r="D68" s="24" t="s">
        <v>45</v>
      </c>
      <c r="E68" s="24"/>
      <c r="F68" s="26">
        <v>33840.400000000001</v>
      </c>
      <c r="G68" s="26"/>
      <c r="H68" s="29">
        <v>33840.400000000001</v>
      </c>
      <c r="I68" s="29">
        <v>0</v>
      </c>
      <c r="J68" s="29">
        <v>33840.400000000001</v>
      </c>
      <c r="K68" s="21">
        <v>33840.400000000001</v>
      </c>
      <c r="L68" s="21">
        <v>0</v>
      </c>
      <c r="M68" s="29">
        <v>33840.400000000001</v>
      </c>
      <c r="N68" s="29">
        <v>-4731.4000000000015</v>
      </c>
      <c r="O68" s="29">
        <v>29109</v>
      </c>
      <c r="P68" s="55">
        <f t="shared" si="4"/>
        <v>86.018486779116088</v>
      </c>
      <c r="Q68" s="55">
        <f t="shared" si="5"/>
        <v>86.018486779116088</v>
      </c>
    </row>
    <row r="69" spans="1:17" s="44" customFormat="1" ht="56.25" hidden="1" x14ac:dyDescent="0.3">
      <c r="A69" s="35"/>
      <c r="B69" s="16" t="s">
        <v>246</v>
      </c>
      <c r="C69" s="16" t="e">
        <f>VLOOKUP(J69,#REF!,2,0)</f>
        <v>#REF!</v>
      </c>
      <c r="D69" s="24" t="s">
        <v>46</v>
      </c>
      <c r="E69" s="24"/>
      <c r="F69" s="26">
        <v>9397.4</v>
      </c>
      <c r="G69" s="26"/>
      <c r="H69" s="29">
        <v>9397.4</v>
      </c>
      <c r="I69" s="29">
        <v>0</v>
      </c>
      <c r="J69" s="29">
        <v>9397.4</v>
      </c>
      <c r="K69" s="21">
        <v>9397.4</v>
      </c>
      <c r="L69" s="21">
        <v>0</v>
      </c>
      <c r="M69" s="29">
        <v>9397.4</v>
      </c>
      <c r="N69" s="29"/>
      <c r="O69" s="29">
        <v>9397.4</v>
      </c>
      <c r="P69" s="55">
        <f t="shared" si="4"/>
        <v>100</v>
      </c>
      <c r="Q69" s="55">
        <f t="shared" si="5"/>
        <v>100</v>
      </c>
    </row>
    <row r="70" spans="1:17" s="44" customFormat="1" ht="57.75" hidden="1" customHeight="1" x14ac:dyDescent="0.3">
      <c r="A70" s="35"/>
      <c r="B70" s="16" t="s">
        <v>247</v>
      </c>
      <c r="C70" s="16" t="e">
        <f>VLOOKUP(J70,#REF!,2,0)</f>
        <v>#REF!</v>
      </c>
      <c r="D70" s="24" t="s">
        <v>162</v>
      </c>
      <c r="E70" s="24"/>
      <c r="F70" s="26">
        <v>8130.6</v>
      </c>
      <c r="G70" s="26"/>
      <c r="H70" s="29">
        <v>8130.6</v>
      </c>
      <c r="I70" s="29">
        <v>0</v>
      </c>
      <c r="J70" s="29">
        <v>8130.6</v>
      </c>
      <c r="K70" s="21">
        <v>8130.6</v>
      </c>
      <c r="L70" s="21">
        <v>0</v>
      </c>
      <c r="M70" s="29">
        <v>8130.6</v>
      </c>
      <c r="N70" s="29"/>
      <c r="O70" s="29">
        <v>8130.6</v>
      </c>
      <c r="P70" s="55">
        <f t="shared" si="4"/>
        <v>100</v>
      </c>
      <c r="Q70" s="55">
        <f t="shared" si="5"/>
        <v>100</v>
      </c>
    </row>
    <row r="71" spans="1:17" s="44" customFormat="1" ht="57.75" hidden="1" customHeight="1" x14ac:dyDescent="0.3">
      <c r="A71" s="35"/>
      <c r="B71" s="16" t="s">
        <v>550</v>
      </c>
      <c r="C71" s="16" t="s">
        <v>550</v>
      </c>
      <c r="D71" s="24" t="s">
        <v>551</v>
      </c>
      <c r="E71" s="24"/>
      <c r="F71" s="26"/>
      <c r="G71" s="26"/>
      <c r="H71" s="29"/>
      <c r="I71" s="29"/>
      <c r="J71" s="29"/>
      <c r="K71" s="21"/>
      <c r="L71" s="21"/>
      <c r="M71" s="29"/>
      <c r="N71" s="29">
        <v>77068.800000000003</v>
      </c>
      <c r="O71" s="29">
        <v>77068.800000000003</v>
      </c>
      <c r="P71" s="55"/>
      <c r="Q71" s="55"/>
    </row>
    <row r="72" spans="1:17" s="44" customFormat="1" ht="57.75" hidden="1" customHeight="1" x14ac:dyDescent="0.3">
      <c r="A72" s="35"/>
      <c r="B72" s="16" t="s">
        <v>248</v>
      </c>
      <c r="C72" s="16" t="e">
        <f>VLOOKUP(J72,#REF!,2,0)</f>
        <v>#REF!</v>
      </c>
      <c r="D72" s="24" t="s">
        <v>59</v>
      </c>
      <c r="E72" s="24"/>
      <c r="F72" s="26">
        <v>35613.1</v>
      </c>
      <c r="G72" s="26"/>
      <c r="H72" s="29">
        <v>35613.1</v>
      </c>
      <c r="I72" s="29">
        <v>0</v>
      </c>
      <c r="J72" s="29">
        <v>35613.1</v>
      </c>
      <c r="K72" s="21">
        <v>35613.1</v>
      </c>
      <c r="L72" s="21">
        <v>0</v>
      </c>
      <c r="M72" s="29">
        <v>35613.1</v>
      </c>
      <c r="N72" s="29"/>
      <c r="O72" s="29">
        <v>35613.1</v>
      </c>
      <c r="P72" s="55">
        <f t="shared" ref="P72:P84" si="6">O72/F72*100</f>
        <v>100</v>
      </c>
      <c r="Q72" s="55">
        <f t="shared" ref="Q72:Q84" si="7">O72/M72*100</f>
        <v>100</v>
      </c>
    </row>
    <row r="73" spans="1:17" s="44" customFormat="1" ht="56.25" hidden="1" x14ac:dyDescent="0.3">
      <c r="A73" s="35"/>
      <c r="B73" s="16" t="s">
        <v>249</v>
      </c>
      <c r="C73" s="16" t="e">
        <f>VLOOKUP(J73,#REF!,2,0)</f>
        <v>#REF!</v>
      </c>
      <c r="D73" s="24" t="s">
        <v>163</v>
      </c>
      <c r="E73" s="24"/>
      <c r="F73" s="26">
        <v>358200.7</v>
      </c>
      <c r="G73" s="26"/>
      <c r="H73" s="29">
        <v>358200.7</v>
      </c>
      <c r="I73" s="29">
        <v>0</v>
      </c>
      <c r="J73" s="29">
        <v>358200.7</v>
      </c>
      <c r="K73" s="21">
        <v>358200.7</v>
      </c>
      <c r="L73" s="21">
        <v>0</v>
      </c>
      <c r="M73" s="29">
        <v>358200.7</v>
      </c>
      <c r="N73" s="29">
        <v>143653.39999999997</v>
      </c>
      <c r="O73" s="29">
        <v>501854.1</v>
      </c>
      <c r="P73" s="55">
        <f t="shared" si="6"/>
        <v>140.10416506723743</v>
      </c>
      <c r="Q73" s="55">
        <f t="shared" si="7"/>
        <v>140.10416506723743</v>
      </c>
    </row>
    <row r="74" spans="1:17" s="44" customFormat="1" ht="56.25" hidden="1" x14ac:dyDescent="0.3">
      <c r="A74" s="35"/>
      <c r="B74" s="16" t="s">
        <v>250</v>
      </c>
      <c r="C74" s="16" t="e">
        <f>VLOOKUP(J74,#REF!,2,0)</f>
        <v>#REF!</v>
      </c>
      <c r="D74" s="24" t="s">
        <v>251</v>
      </c>
      <c r="E74" s="24"/>
      <c r="F74" s="26">
        <v>15582.9</v>
      </c>
      <c r="G74" s="26"/>
      <c r="H74" s="29">
        <v>15582.9</v>
      </c>
      <c r="I74" s="29">
        <v>0</v>
      </c>
      <c r="J74" s="29">
        <v>15582.9</v>
      </c>
      <c r="K74" s="21">
        <v>15582.9</v>
      </c>
      <c r="L74" s="21">
        <v>0</v>
      </c>
      <c r="M74" s="29">
        <v>15582.9</v>
      </c>
      <c r="N74" s="29">
        <v>1356.0000000000018</v>
      </c>
      <c r="O74" s="29">
        <v>16938.900000000001</v>
      </c>
      <c r="P74" s="55">
        <f t="shared" si="6"/>
        <v>108.70184625454826</v>
      </c>
      <c r="Q74" s="55">
        <f t="shared" si="7"/>
        <v>108.70184625454826</v>
      </c>
    </row>
    <row r="75" spans="1:17" s="44" customFormat="1" ht="142.5" hidden="1" customHeight="1" x14ac:dyDescent="0.3">
      <c r="A75" s="35"/>
      <c r="B75" s="16" t="s">
        <v>252</v>
      </c>
      <c r="C75" s="16" t="e">
        <f>VLOOKUP(J75,#REF!,2,0)</f>
        <v>#REF!</v>
      </c>
      <c r="D75" s="24" t="s">
        <v>253</v>
      </c>
      <c r="E75" s="24"/>
      <c r="F75" s="26">
        <v>1197</v>
      </c>
      <c r="G75" s="26"/>
      <c r="H75" s="29">
        <v>1197</v>
      </c>
      <c r="I75" s="29">
        <v>0</v>
      </c>
      <c r="J75" s="29">
        <v>1197</v>
      </c>
      <c r="K75" s="21">
        <v>1197</v>
      </c>
      <c r="L75" s="21">
        <v>0</v>
      </c>
      <c r="M75" s="29">
        <v>1197</v>
      </c>
      <c r="N75" s="29"/>
      <c r="O75" s="29">
        <v>1197</v>
      </c>
      <c r="P75" s="55">
        <f t="shared" si="6"/>
        <v>100</v>
      </c>
      <c r="Q75" s="55">
        <f t="shared" si="7"/>
        <v>100</v>
      </c>
    </row>
    <row r="76" spans="1:17" s="44" customFormat="1" ht="56.25" hidden="1" x14ac:dyDescent="0.3">
      <c r="A76" s="35"/>
      <c r="B76" s="16" t="s">
        <v>254</v>
      </c>
      <c r="C76" s="16" t="e">
        <f>VLOOKUP(J76,#REF!,2,0)</f>
        <v>#REF!</v>
      </c>
      <c r="D76" s="24" t="s">
        <v>255</v>
      </c>
      <c r="E76" s="24"/>
      <c r="F76" s="26">
        <v>33819.9</v>
      </c>
      <c r="G76" s="26"/>
      <c r="H76" s="29">
        <v>33819.9</v>
      </c>
      <c r="I76" s="29">
        <v>0</v>
      </c>
      <c r="J76" s="29">
        <v>33819.9</v>
      </c>
      <c r="K76" s="21">
        <v>33819.9</v>
      </c>
      <c r="L76" s="21">
        <v>0</v>
      </c>
      <c r="M76" s="29">
        <v>33819.9</v>
      </c>
      <c r="N76" s="29">
        <v>-27271.4</v>
      </c>
      <c r="O76" s="29">
        <v>6548.5</v>
      </c>
      <c r="P76" s="55">
        <f t="shared" si="6"/>
        <v>19.362860327795172</v>
      </c>
      <c r="Q76" s="55">
        <f t="shared" si="7"/>
        <v>19.362860327795172</v>
      </c>
    </row>
    <row r="77" spans="1:17" s="44" customFormat="1" ht="38.25" hidden="1" customHeight="1" x14ac:dyDescent="0.3">
      <c r="A77" s="35"/>
      <c r="B77" s="16" t="s">
        <v>256</v>
      </c>
      <c r="C77" s="16" t="e">
        <f>VLOOKUP(J77,#REF!,2,0)</f>
        <v>#REF!</v>
      </c>
      <c r="D77" s="24" t="s">
        <v>257</v>
      </c>
      <c r="E77" s="24"/>
      <c r="F77" s="26">
        <v>87480</v>
      </c>
      <c r="G77" s="26"/>
      <c r="H77" s="29">
        <v>87480</v>
      </c>
      <c r="I77" s="29">
        <v>0</v>
      </c>
      <c r="J77" s="29">
        <v>87480</v>
      </c>
      <c r="K77" s="21">
        <v>87480</v>
      </c>
      <c r="L77" s="21">
        <v>0</v>
      </c>
      <c r="M77" s="29">
        <v>87480</v>
      </c>
      <c r="N77" s="29">
        <v>-58320</v>
      </c>
      <c r="O77" s="29">
        <v>29160</v>
      </c>
      <c r="P77" s="55">
        <f t="shared" si="6"/>
        <v>33.333333333333329</v>
      </c>
      <c r="Q77" s="55">
        <f t="shared" si="7"/>
        <v>33.333333333333329</v>
      </c>
    </row>
    <row r="78" spans="1:17" s="44" customFormat="1" ht="60" hidden="1" customHeight="1" x14ac:dyDescent="0.3">
      <c r="A78" s="35"/>
      <c r="B78" s="16" t="s">
        <v>552</v>
      </c>
      <c r="C78" s="16" t="s">
        <v>552</v>
      </c>
      <c r="D78" s="24" t="s">
        <v>553</v>
      </c>
      <c r="E78" s="24"/>
      <c r="F78" s="26"/>
      <c r="G78" s="26"/>
      <c r="H78" s="29"/>
      <c r="I78" s="29"/>
      <c r="J78" s="29"/>
      <c r="K78" s="21"/>
      <c r="L78" s="21"/>
      <c r="M78" s="29"/>
      <c r="N78" s="29">
        <v>6124.2</v>
      </c>
      <c r="O78" s="29">
        <v>6124.2</v>
      </c>
      <c r="P78" s="55"/>
      <c r="Q78" s="55"/>
    </row>
    <row r="79" spans="1:17" s="44" customFormat="1" ht="112.5" hidden="1" x14ac:dyDescent="0.3">
      <c r="A79" s="35"/>
      <c r="B79" s="16" t="s">
        <v>258</v>
      </c>
      <c r="C79" s="16" t="e">
        <f>VLOOKUP(J79,#REF!,2,0)</f>
        <v>#REF!</v>
      </c>
      <c r="D79" s="24" t="s">
        <v>259</v>
      </c>
      <c r="E79" s="24"/>
      <c r="F79" s="26">
        <v>14197</v>
      </c>
      <c r="G79" s="26"/>
      <c r="H79" s="29">
        <v>14197</v>
      </c>
      <c r="I79" s="29">
        <v>0</v>
      </c>
      <c r="J79" s="29">
        <v>14197</v>
      </c>
      <c r="K79" s="21">
        <v>14197</v>
      </c>
      <c r="L79" s="21">
        <v>0</v>
      </c>
      <c r="M79" s="29">
        <v>14197</v>
      </c>
      <c r="N79" s="29"/>
      <c r="O79" s="29">
        <v>14197</v>
      </c>
      <c r="P79" s="55">
        <f t="shared" si="6"/>
        <v>100</v>
      </c>
      <c r="Q79" s="55">
        <f t="shared" si="7"/>
        <v>100</v>
      </c>
    </row>
    <row r="80" spans="1:17" s="44" customFormat="1" ht="37.5" hidden="1" x14ac:dyDescent="0.3">
      <c r="A80" s="35"/>
      <c r="B80" s="16" t="s">
        <v>260</v>
      </c>
      <c r="C80" s="16" t="e">
        <f>VLOOKUP(J80,#REF!,2,0)</f>
        <v>#REF!</v>
      </c>
      <c r="D80" s="24" t="s">
        <v>261</v>
      </c>
      <c r="E80" s="24"/>
      <c r="F80" s="26">
        <v>9700</v>
      </c>
      <c r="G80" s="26"/>
      <c r="H80" s="29">
        <v>9700</v>
      </c>
      <c r="I80" s="29">
        <v>0</v>
      </c>
      <c r="J80" s="29">
        <v>9700</v>
      </c>
      <c r="K80" s="21">
        <v>9700</v>
      </c>
      <c r="L80" s="21">
        <v>0</v>
      </c>
      <c r="M80" s="29">
        <v>9700</v>
      </c>
      <c r="N80" s="29"/>
      <c r="O80" s="29">
        <v>9700</v>
      </c>
      <c r="P80" s="55">
        <f t="shared" si="6"/>
        <v>100</v>
      </c>
      <c r="Q80" s="55">
        <f t="shared" si="7"/>
        <v>100</v>
      </c>
    </row>
    <row r="81" spans="1:17" s="44" customFormat="1" ht="93.75" hidden="1" x14ac:dyDescent="0.3">
      <c r="A81" s="35"/>
      <c r="B81" s="16" t="s">
        <v>262</v>
      </c>
      <c r="C81" s="16" t="e">
        <f>VLOOKUP(J81,#REF!,2,0)</f>
        <v>#REF!</v>
      </c>
      <c r="D81" s="24" t="s">
        <v>263</v>
      </c>
      <c r="E81" s="24"/>
      <c r="F81" s="26">
        <v>2819.8</v>
      </c>
      <c r="G81" s="26"/>
      <c r="H81" s="29">
        <v>2819.8</v>
      </c>
      <c r="I81" s="29">
        <v>0</v>
      </c>
      <c r="J81" s="29">
        <v>2819.8</v>
      </c>
      <c r="K81" s="21">
        <v>2819.8</v>
      </c>
      <c r="L81" s="21">
        <v>0</v>
      </c>
      <c r="M81" s="29">
        <v>2819.8</v>
      </c>
      <c r="N81" s="29"/>
      <c r="O81" s="29">
        <v>2819.8</v>
      </c>
      <c r="P81" s="55">
        <f t="shared" si="6"/>
        <v>100</v>
      </c>
      <c r="Q81" s="55">
        <f t="shared" si="7"/>
        <v>100</v>
      </c>
    </row>
    <row r="82" spans="1:17" s="44" customFormat="1" ht="56.25" hidden="1" x14ac:dyDescent="0.3">
      <c r="A82" s="35"/>
      <c r="B82" s="16" t="s">
        <v>264</v>
      </c>
      <c r="C82" s="16" t="e">
        <f>VLOOKUP(J82,#REF!,2,0)</f>
        <v>#REF!</v>
      </c>
      <c r="D82" s="24" t="s">
        <v>164</v>
      </c>
      <c r="E82" s="24"/>
      <c r="F82" s="26">
        <v>3193798.7</v>
      </c>
      <c r="G82" s="26"/>
      <c r="H82" s="29">
        <v>3193798.7</v>
      </c>
      <c r="I82" s="29">
        <v>0</v>
      </c>
      <c r="J82" s="29">
        <v>3193798.7</v>
      </c>
      <c r="K82" s="21">
        <v>3193798.7</v>
      </c>
      <c r="L82" s="21">
        <v>0</v>
      </c>
      <c r="M82" s="29">
        <v>3193798.7</v>
      </c>
      <c r="N82" s="29">
        <v>195015.09999999963</v>
      </c>
      <c r="O82" s="29">
        <v>3388813.8</v>
      </c>
      <c r="P82" s="55">
        <f t="shared" si="6"/>
        <v>106.10605483683113</v>
      </c>
      <c r="Q82" s="55">
        <f t="shared" si="7"/>
        <v>106.10605483683113</v>
      </c>
    </row>
    <row r="83" spans="1:17" s="44" customFormat="1" ht="75" hidden="1" x14ac:dyDescent="0.3">
      <c r="A83" s="35"/>
      <c r="B83" s="16" t="s">
        <v>265</v>
      </c>
      <c r="C83" s="16" t="e">
        <f>VLOOKUP(J83,#REF!,2,0)</f>
        <v>#REF!</v>
      </c>
      <c r="D83" s="24" t="s">
        <v>165</v>
      </c>
      <c r="E83" s="24"/>
      <c r="F83" s="26">
        <v>751012.7</v>
      </c>
      <c r="G83" s="26">
        <v>17361.5</v>
      </c>
      <c r="H83" s="29">
        <v>768374.2</v>
      </c>
      <c r="I83" s="29">
        <v>0</v>
      </c>
      <c r="J83" s="29">
        <v>768374.2</v>
      </c>
      <c r="K83" s="21">
        <v>768374.2</v>
      </c>
      <c r="L83" s="21">
        <v>0</v>
      </c>
      <c r="M83" s="29">
        <v>768374.2</v>
      </c>
      <c r="N83" s="29">
        <v>-69484.29999999993</v>
      </c>
      <c r="O83" s="29">
        <v>698889.9</v>
      </c>
      <c r="P83" s="55">
        <f t="shared" si="6"/>
        <v>93.059664636829723</v>
      </c>
      <c r="Q83" s="55">
        <f t="shared" si="7"/>
        <v>90.956971225738712</v>
      </c>
    </row>
    <row r="84" spans="1:17" s="44" customFormat="1" ht="57.75" hidden="1" customHeight="1" x14ac:dyDescent="0.3">
      <c r="A84" s="35"/>
      <c r="B84" s="16" t="s">
        <v>266</v>
      </c>
      <c r="C84" s="16" t="e">
        <f>VLOOKUP(J84,#REF!,2,0)</f>
        <v>#REF!</v>
      </c>
      <c r="D84" s="24" t="s">
        <v>267</v>
      </c>
      <c r="E84" s="24"/>
      <c r="F84" s="26">
        <v>1021114.9</v>
      </c>
      <c r="G84" s="26"/>
      <c r="H84" s="29">
        <v>1021114.9</v>
      </c>
      <c r="I84" s="29">
        <v>0</v>
      </c>
      <c r="J84" s="29">
        <v>1021114.9</v>
      </c>
      <c r="K84" s="21">
        <v>1021114.9</v>
      </c>
      <c r="L84" s="21">
        <v>0</v>
      </c>
      <c r="M84" s="29">
        <v>1021114.9</v>
      </c>
      <c r="N84" s="29">
        <v>56141.499999999884</v>
      </c>
      <c r="O84" s="29">
        <v>1077256.3999999999</v>
      </c>
      <c r="P84" s="55">
        <f t="shared" si="6"/>
        <v>105.49805903331739</v>
      </c>
      <c r="Q84" s="55">
        <f t="shared" si="7"/>
        <v>105.49805903331739</v>
      </c>
    </row>
    <row r="85" spans="1:17" s="44" customFormat="1" ht="57.75" hidden="1" customHeight="1" x14ac:dyDescent="0.3">
      <c r="A85" s="35"/>
      <c r="B85" s="16" t="s">
        <v>554</v>
      </c>
      <c r="C85" s="16" t="s">
        <v>554</v>
      </c>
      <c r="D85" s="24" t="s">
        <v>555</v>
      </c>
      <c r="E85" s="24"/>
      <c r="F85" s="26"/>
      <c r="G85" s="26"/>
      <c r="H85" s="29"/>
      <c r="I85" s="29"/>
      <c r="J85" s="29"/>
      <c r="K85" s="21"/>
      <c r="L85" s="21"/>
      <c r="M85" s="29"/>
      <c r="N85" s="29">
        <v>150000</v>
      </c>
      <c r="O85" s="29">
        <v>150000</v>
      </c>
      <c r="P85" s="55"/>
      <c r="Q85" s="55"/>
    </row>
    <row r="86" spans="1:17" s="44" customFormat="1" ht="37.5" hidden="1" x14ac:dyDescent="0.3">
      <c r="A86" s="35"/>
      <c r="B86" s="16" t="s">
        <v>268</v>
      </c>
      <c r="C86" s="16" t="e">
        <f>VLOOKUP(J86,#REF!,2,0)</f>
        <v>#REF!</v>
      </c>
      <c r="D86" s="24" t="s">
        <v>269</v>
      </c>
      <c r="E86" s="24"/>
      <c r="F86" s="26">
        <v>2400</v>
      </c>
      <c r="G86" s="26"/>
      <c r="H86" s="29">
        <v>2400</v>
      </c>
      <c r="I86" s="29">
        <v>0</v>
      </c>
      <c r="J86" s="29">
        <v>2400</v>
      </c>
      <c r="K86" s="21">
        <v>2400</v>
      </c>
      <c r="L86" s="21">
        <v>0</v>
      </c>
      <c r="M86" s="29">
        <v>2400</v>
      </c>
      <c r="N86" s="29"/>
      <c r="O86" s="29">
        <v>2400</v>
      </c>
      <c r="P86" s="55">
        <f t="shared" ref="P86:P92" si="8">O86/F86*100</f>
        <v>100</v>
      </c>
      <c r="Q86" s="55">
        <f t="shared" ref="Q86:Q92" si="9">O86/M86*100</f>
        <v>100</v>
      </c>
    </row>
    <row r="87" spans="1:17" s="44" customFormat="1" ht="75" hidden="1" x14ac:dyDescent="0.3">
      <c r="A87" s="35"/>
      <c r="B87" s="16" t="s">
        <v>270</v>
      </c>
      <c r="C87" s="16" t="e">
        <f>VLOOKUP(J87,#REF!,2,0)</f>
        <v>#REF!</v>
      </c>
      <c r="D87" s="24" t="s">
        <v>271</v>
      </c>
      <c r="E87" s="24"/>
      <c r="F87" s="26">
        <v>60343.199999999997</v>
      </c>
      <c r="G87" s="26"/>
      <c r="H87" s="29">
        <v>60343.199999999997</v>
      </c>
      <c r="I87" s="29">
        <v>0</v>
      </c>
      <c r="J87" s="29">
        <v>60343.199999999997</v>
      </c>
      <c r="K87" s="21">
        <v>60343.199999999997</v>
      </c>
      <c r="L87" s="21">
        <v>0</v>
      </c>
      <c r="M87" s="29">
        <v>60343.199999999997</v>
      </c>
      <c r="N87" s="29">
        <v>-306.89999999999418</v>
      </c>
      <c r="O87" s="29">
        <v>60036.3</v>
      </c>
      <c r="P87" s="55">
        <f t="shared" si="8"/>
        <v>99.491409139720815</v>
      </c>
      <c r="Q87" s="55">
        <f t="shared" si="9"/>
        <v>99.491409139720815</v>
      </c>
    </row>
    <row r="88" spans="1:17" s="44" customFormat="1" ht="56.25" hidden="1" x14ac:dyDescent="0.3">
      <c r="A88" s="35"/>
      <c r="B88" s="16" t="s">
        <v>272</v>
      </c>
      <c r="C88" s="16" t="e">
        <f>VLOOKUP(J88,#REF!,2,0)</f>
        <v>#REF!</v>
      </c>
      <c r="D88" s="24" t="s">
        <v>273</v>
      </c>
      <c r="E88" s="24"/>
      <c r="F88" s="26">
        <v>995106.2</v>
      </c>
      <c r="G88" s="26"/>
      <c r="H88" s="29">
        <v>995106.2</v>
      </c>
      <c r="I88" s="29">
        <v>0</v>
      </c>
      <c r="J88" s="29">
        <v>995106.2</v>
      </c>
      <c r="K88" s="21">
        <v>995106.2</v>
      </c>
      <c r="L88" s="21">
        <v>0</v>
      </c>
      <c r="M88" s="29">
        <v>995106.2</v>
      </c>
      <c r="N88" s="29">
        <v>286670.19999999995</v>
      </c>
      <c r="O88" s="29">
        <v>1281776.3999999999</v>
      </c>
      <c r="P88" s="55">
        <f t="shared" si="8"/>
        <v>128.80800059330352</v>
      </c>
      <c r="Q88" s="55">
        <f t="shared" si="9"/>
        <v>128.80800059330352</v>
      </c>
    </row>
    <row r="89" spans="1:17" s="44" customFormat="1" ht="37.5" hidden="1" x14ac:dyDescent="0.3">
      <c r="A89" s="35"/>
      <c r="B89" s="16" t="s">
        <v>458</v>
      </c>
      <c r="C89" s="16" t="e">
        <f>VLOOKUP(J89,#REF!,2,0)</f>
        <v>#REF!</v>
      </c>
      <c r="D89" s="24" t="s">
        <v>459</v>
      </c>
      <c r="E89" s="24"/>
      <c r="F89" s="29">
        <v>370005.6</v>
      </c>
      <c r="G89" s="26"/>
      <c r="H89" s="29"/>
      <c r="I89" s="29">
        <v>370005.6</v>
      </c>
      <c r="J89" s="29">
        <v>370005.6</v>
      </c>
      <c r="K89" s="21">
        <v>370005.6</v>
      </c>
      <c r="L89" s="21">
        <v>0</v>
      </c>
      <c r="M89" s="29">
        <v>370005.6</v>
      </c>
      <c r="N89" s="29"/>
      <c r="O89" s="29">
        <v>370005.6</v>
      </c>
      <c r="P89" s="55">
        <f t="shared" si="8"/>
        <v>100</v>
      </c>
      <c r="Q89" s="55">
        <f t="shared" si="9"/>
        <v>100</v>
      </c>
    </row>
    <row r="90" spans="1:17" s="44" customFormat="1" ht="75" hidden="1" x14ac:dyDescent="0.3">
      <c r="A90" s="35"/>
      <c r="B90" s="16" t="s">
        <v>274</v>
      </c>
      <c r="C90" s="16" t="e">
        <f>VLOOKUP(J90,#REF!,2,0)</f>
        <v>#REF!</v>
      </c>
      <c r="D90" s="24" t="s">
        <v>275</v>
      </c>
      <c r="E90" s="24"/>
      <c r="F90" s="26">
        <v>568436.5</v>
      </c>
      <c r="G90" s="26"/>
      <c r="H90" s="29">
        <v>568436.5</v>
      </c>
      <c r="I90" s="29">
        <v>0</v>
      </c>
      <c r="J90" s="29">
        <v>568436.5</v>
      </c>
      <c r="K90" s="21">
        <v>568436.5</v>
      </c>
      <c r="L90" s="21">
        <v>0</v>
      </c>
      <c r="M90" s="29">
        <v>568436.5</v>
      </c>
      <c r="N90" s="29"/>
      <c r="O90" s="29">
        <v>568436.5</v>
      </c>
      <c r="P90" s="55">
        <f t="shared" si="8"/>
        <v>100</v>
      </c>
      <c r="Q90" s="55">
        <f t="shared" si="9"/>
        <v>100</v>
      </c>
    </row>
    <row r="91" spans="1:17" s="44" customFormat="1" ht="93.75" hidden="1" x14ac:dyDescent="0.3">
      <c r="A91" s="35"/>
      <c r="B91" s="16" t="s">
        <v>276</v>
      </c>
      <c r="C91" s="16" t="e">
        <f>VLOOKUP(J91,#REF!,2,0)</f>
        <v>#REF!</v>
      </c>
      <c r="D91" s="24" t="s">
        <v>277</v>
      </c>
      <c r="E91" s="24"/>
      <c r="F91" s="26">
        <v>28446.799999999999</v>
      </c>
      <c r="G91" s="26"/>
      <c r="H91" s="29">
        <v>28446.799999999999</v>
      </c>
      <c r="I91" s="29">
        <v>0</v>
      </c>
      <c r="J91" s="29">
        <v>28446.799999999999</v>
      </c>
      <c r="K91" s="21">
        <v>28446.799999999999</v>
      </c>
      <c r="L91" s="21">
        <v>0</v>
      </c>
      <c r="M91" s="29">
        <v>28446.799999999999</v>
      </c>
      <c r="N91" s="29"/>
      <c r="O91" s="29">
        <v>28446.799999999999</v>
      </c>
      <c r="P91" s="55">
        <f t="shared" si="8"/>
        <v>100</v>
      </c>
      <c r="Q91" s="55">
        <f t="shared" si="9"/>
        <v>100</v>
      </c>
    </row>
    <row r="92" spans="1:17" s="44" customFormat="1" ht="75" hidden="1" x14ac:dyDescent="0.3">
      <c r="A92" s="35"/>
      <c r="B92" s="16" t="s">
        <v>278</v>
      </c>
      <c r="C92" s="16" t="e">
        <f>VLOOKUP(J92,#REF!,2,0)</f>
        <v>#REF!</v>
      </c>
      <c r="D92" s="24" t="s">
        <v>64</v>
      </c>
      <c r="E92" s="24"/>
      <c r="F92" s="26">
        <v>252059.5</v>
      </c>
      <c r="G92" s="26"/>
      <c r="H92" s="29">
        <v>252059.5</v>
      </c>
      <c r="I92" s="29">
        <v>0</v>
      </c>
      <c r="J92" s="29">
        <v>252059.5</v>
      </c>
      <c r="K92" s="21">
        <v>252059.5</v>
      </c>
      <c r="L92" s="21">
        <v>0</v>
      </c>
      <c r="M92" s="29">
        <v>252059.5</v>
      </c>
      <c r="N92" s="29">
        <v>17298</v>
      </c>
      <c r="O92" s="29">
        <v>269357.5</v>
      </c>
      <c r="P92" s="55">
        <f t="shared" si="8"/>
        <v>106.86266536274174</v>
      </c>
      <c r="Q92" s="55">
        <f t="shared" si="9"/>
        <v>106.86266536274174</v>
      </c>
    </row>
    <row r="93" spans="1:17" s="44" customFormat="1" ht="93.75" hidden="1" x14ac:dyDescent="0.3">
      <c r="A93" s="35"/>
      <c r="B93" s="16" t="s">
        <v>556</v>
      </c>
      <c r="C93" s="16" t="s">
        <v>556</v>
      </c>
      <c r="D93" s="24" t="s">
        <v>557</v>
      </c>
      <c r="E93" s="24"/>
      <c r="F93" s="26"/>
      <c r="G93" s="26"/>
      <c r="H93" s="29"/>
      <c r="I93" s="29"/>
      <c r="J93" s="29"/>
      <c r="K93" s="21"/>
      <c r="L93" s="21"/>
      <c r="M93" s="29"/>
      <c r="N93" s="29">
        <v>1100</v>
      </c>
      <c r="O93" s="29">
        <v>1100</v>
      </c>
      <c r="P93" s="55"/>
      <c r="Q93" s="55"/>
    </row>
    <row r="94" spans="1:17" s="44" customFormat="1" ht="56.25" hidden="1" x14ac:dyDescent="0.3">
      <c r="A94" s="35"/>
      <c r="B94" s="16" t="s">
        <v>279</v>
      </c>
      <c r="C94" s="16" t="e">
        <f>VLOOKUP(J94,#REF!,2,0)</f>
        <v>#REF!</v>
      </c>
      <c r="D94" s="24" t="s">
        <v>34</v>
      </c>
      <c r="E94" s="24"/>
      <c r="F94" s="26">
        <v>6452.3</v>
      </c>
      <c r="G94" s="26"/>
      <c r="H94" s="29">
        <v>6452.3</v>
      </c>
      <c r="I94" s="29">
        <v>0</v>
      </c>
      <c r="J94" s="29">
        <v>6452.3</v>
      </c>
      <c r="K94" s="21">
        <v>6452.3</v>
      </c>
      <c r="L94" s="21">
        <v>0</v>
      </c>
      <c r="M94" s="29">
        <v>6452.3</v>
      </c>
      <c r="N94" s="29"/>
      <c r="O94" s="29">
        <v>6452.3</v>
      </c>
      <c r="P94" s="55">
        <f t="shared" ref="P94:P115" si="10">O94/F94*100</f>
        <v>100</v>
      </c>
      <c r="Q94" s="55">
        <f t="shared" ref="Q94:Q114" si="11">O94/M94*100</f>
        <v>100</v>
      </c>
    </row>
    <row r="95" spans="1:17" s="44" customFormat="1" ht="75" hidden="1" x14ac:dyDescent="0.3">
      <c r="A95" s="35"/>
      <c r="B95" s="16" t="s">
        <v>280</v>
      </c>
      <c r="C95" s="16" t="e">
        <f>VLOOKUP(J95,#REF!,2,0)</f>
        <v>#REF!</v>
      </c>
      <c r="D95" s="24" t="s">
        <v>281</v>
      </c>
      <c r="E95" s="24"/>
      <c r="F95" s="26">
        <v>5004.7</v>
      </c>
      <c r="G95" s="26"/>
      <c r="H95" s="29">
        <v>5004.7</v>
      </c>
      <c r="I95" s="29">
        <v>0</v>
      </c>
      <c r="J95" s="29">
        <v>5004.7</v>
      </c>
      <c r="K95" s="21">
        <v>5004.7</v>
      </c>
      <c r="L95" s="21">
        <v>0</v>
      </c>
      <c r="M95" s="29">
        <v>5004.7</v>
      </c>
      <c r="N95" s="29"/>
      <c r="O95" s="29">
        <v>5004.7</v>
      </c>
      <c r="P95" s="55">
        <f t="shared" si="10"/>
        <v>100</v>
      </c>
      <c r="Q95" s="55">
        <f t="shared" si="11"/>
        <v>100</v>
      </c>
    </row>
    <row r="96" spans="1:17" s="44" customFormat="1" ht="55.5" hidden="1" customHeight="1" x14ac:dyDescent="0.3">
      <c r="A96" s="35"/>
      <c r="B96" s="16" t="s">
        <v>282</v>
      </c>
      <c r="C96" s="16" t="e">
        <f>VLOOKUP(J96,#REF!,2,0)</f>
        <v>#REF!</v>
      </c>
      <c r="D96" s="24" t="s">
        <v>283</v>
      </c>
      <c r="E96" s="24"/>
      <c r="F96" s="26">
        <v>20784.900000000001</v>
      </c>
      <c r="G96" s="26"/>
      <c r="H96" s="29">
        <v>20784.900000000001</v>
      </c>
      <c r="I96" s="29">
        <v>0</v>
      </c>
      <c r="J96" s="29">
        <v>20784.900000000001</v>
      </c>
      <c r="K96" s="21">
        <v>20784.900000000001</v>
      </c>
      <c r="L96" s="21">
        <v>0</v>
      </c>
      <c r="M96" s="29">
        <v>20784.900000000001</v>
      </c>
      <c r="N96" s="29"/>
      <c r="O96" s="29">
        <v>20784.900000000001</v>
      </c>
      <c r="P96" s="55">
        <f t="shared" si="10"/>
        <v>100</v>
      </c>
      <c r="Q96" s="55">
        <f t="shared" si="11"/>
        <v>100</v>
      </c>
    </row>
    <row r="97" spans="1:17" s="44" customFormat="1" ht="39" hidden="1" customHeight="1" x14ac:dyDescent="0.3">
      <c r="A97" s="35"/>
      <c r="B97" s="16" t="s">
        <v>284</v>
      </c>
      <c r="C97" s="16" t="e">
        <f>VLOOKUP(J97,#REF!,2,0)</f>
        <v>#REF!</v>
      </c>
      <c r="D97" s="24" t="s">
        <v>285</v>
      </c>
      <c r="E97" s="24"/>
      <c r="F97" s="26">
        <v>201764</v>
      </c>
      <c r="G97" s="26"/>
      <c r="H97" s="29">
        <v>201764</v>
      </c>
      <c r="I97" s="29">
        <v>0</v>
      </c>
      <c r="J97" s="29">
        <v>201764</v>
      </c>
      <c r="K97" s="21">
        <v>201764</v>
      </c>
      <c r="L97" s="21">
        <v>0</v>
      </c>
      <c r="M97" s="29">
        <v>201764</v>
      </c>
      <c r="N97" s="29"/>
      <c r="O97" s="29">
        <v>201764</v>
      </c>
      <c r="P97" s="55">
        <f t="shared" si="10"/>
        <v>100</v>
      </c>
      <c r="Q97" s="55">
        <f t="shared" si="11"/>
        <v>100</v>
      </c>
    </row>
    <row r="98" spans="1:17" s="44" customFormat="1" ht="75" hidden="1" x14ac:dyDescent="0.3">
      <c r="A98" s="35"/>
      <c r="B98" s="16" t="s">
        <v>286</v>
      </c>
      <c r="C98" s="16" t="e">
        <f>VLOOKUP(J98,#REF!,2,0)</f>
        <v>#REF!</v>
      </c>
      <c r="D98" s="24" t="s">
        <v>287</v>
      </c>
      <c r="E98" s="24"/>
      <c r="F98" s="26">
        <v>46672.3</v>
      </c>
      <c r="G98" s="26"/>
      <c r="H98" s="27">
        <v>46672.3</v>
      </c>
      <c r="I98" s="27">
        <v>0</v>
      </c>
      <c r="J98" s="27">
        <v>46672.3</v>
      </c>
      <c r="K98" s="21">
        <v>46672.3</v>
      </c>
      <c r="L98" s="21">
        <v>0</v>
      </c>
      <c r="M98" s="27">
        <v>46672.3</v>
      </c>
      <c r="N98" s="27"/>
      <c r="O98" s="27">
        <v>46672.3</v>
      </c>
      <c r="P98" s="57">
        <f t="shared" si="10"/>
        <v>100</v>
      </c>
      <c r="Q98" s="57">
        <f t="shared" si="11"/>
        <v>100</v>
      </c>
    </row>
    <row r="99" spans="1:17" s="44" customFormat="1" ht="37.5" hidden="1" x14ac:dyDescent="0.3">
      <c r="A99" s="35"/>
      <c r="B99" s="16" t="s">
        <v>288</v>
      </c>
      <c r="C99" s="16" t="e">
        <f>VLOOKUP(J99,#REF!,2,0)</f>
        <v>#REF!</v>
      </c>
      <c r="D99" s="24" t="s">
        <v>289</v>
      </c>
      <c r="E99" s="24"/>
      <c r="F99" s="26">
        <v>27181</v>
      </c>
      <c r="G99" s="26"/>
      <c r="H99" s="29">
        <v>27181</v>
      </c>
      <c r="I99" s="29">
        <v>0</v>
      </c>
      <c r="J99" s="29">
        <v>27181</v>
      </c>
      <c r="K99" s="21">
        <v>27181</v>
      </c>
      <c r="L99" s="21">
        <v>0</v>
      </c>
      <c r="M99" s="29">
        <v>27181</v>
      </c>
      <c r="N99" s="29"/>
      <c r="O99" s="29">
        <v>27181</v>
      </c>
      <c r="P99" s="55">
        <f t="shared" si="10"/>
        <v>100</v>
      </c>
      <c r="Q99" s="55">
        <f t="shared" si="11"/>
        <v>100</v>
      </c>
    </row>
    <row r="100" spans="1:17" s="44" customFormat="1" ht="75" hidden="1" x14ac:dyDescent="0.3">
      <c r="A100" s="35"/>
      <c r="B100" s="16" t="s">
        <v>290</v>
      </c>
      <c r="C100" s="16" t="e">
        <f>VLOOKUP(J100,#REF!,2,0)</f>
        <v>#REF!</v>
      </c>
      <c r="D100" s="24" t="s">
        <v>47</v>
      </c>
      <c r="E100" s="24"/>
      <c r="F100" s="26">
        <v>446056.1</v>
      </c>
      <c r="G100" s="26"/>
      <c r="H100" s="29">
        <v>446056.1</v>
      </c>
      <c r="I100" s="29">
        <v>0</v>
      </c>
      <c r="J100" s="29">
        <v>446056.1</v>
      </c>
      <c r="K100" s="21">
        <v>446056.1</v>
      </c>
      <c r="L100" s="21">
        <v>0</v>
      </c>
      <c r="M100" s="29">
        <v>446056.1</v>
      </c>
      <c r="N100" s="29">
        <v>-32.099999999976717</v>
      </c>
      <c r="O100" s="29">
        <v>446024</v>
      </c>
      <c r="P100" s="55">
        <f t="shared" si="10"/>
        <v>99.992803595780899</v>
      </c>
      <c r="Q100" s="55">
        <f t="shared" si="11"/>
        <v>99.992803595780899</v>
      </c>
    </row>
    <row r="101" spans="1:17" s="44" customFormat="1" ht="56.25" hidden="1" x14ac:dyDescent="0.3">
      <c r="A101" s="35"/>
      <c r="B101" s="16" t="s">
        <v>291</v>
      </c>
      <c r="C101" s="16" t="e">
        <f>VLOOKUP(J101,#REF!,2,0)</f>
        <v>#REF!</v>
      </c>
      <c r="D101" s="24" t="s">
        <v>48</v>
      </c>
      <c r="E101" s="24"/>
      <c r="F101" s="26">
        <v>446906.6</v>
      </c>
      <c r="G101" s="26"/>
      <c r="H101" s="29">
        <v>446906.6</v>
      </c>
      <c r="I101" s="29">
        <v>0</v>
      </c>
      <c r="J101" s="29">
        <v>446906.6</v>
      </c>
      <c r="K101" s="21">
        <v>446906.6</v>
      </c>
      <c r="L101" s="21">
        <v>0</v>
      </c>
      <c r="M101" s="29">
        <v>446906.6</v>
      </c>
      <c r="N101" s="29">
        <v>-947</v>
      </c>
      <c r="O101" s="29">
        <v>445959.6</v>
      </c>
      <c r="P101" s="55">
        <f t="shared" si="10"/>
        <v>99.788098900307133</v>
      </c>
      <c r="Q101" s="55">
        <f t="shared" si="11"/>
        <v>99.788098900307133</v>
      </c>
    </row>
    <row r="102" spans="1:17" s="44" customFormat="1" ht="37.5" hidden="1" x14ac:dyDescent="0.3">
      <c r="A102" s="35"/>
      <c r="B102" s="16" t="s">
        <v>292</v>
      </c>
      <c r="C102" s="16" t="e">
        <f>VLOOKUP(J102,#REF!,2,0)</f>
        <v>#REF!</v>
      </c>
      <c r="D102" s="24" t="s">
        <v>293</v>
      </c>
      <c r="E102" s="24"/>
      <c r="F102" s="26">
        <v>109218.5</v>
      </c>
      <c r="G102" s="26"/>
      <c r="H102" s="29">
        <v>109218.5</v>
      </c>
      <c r="I102" s="29">
        <v>0</v>
      </c>
      <c r="J102" s="29">
        <v>109218.5</v>
      </c>
      <c r="K102" s="21">
        <v>109218.5</v>
      </c>
      <c r="L102" s="21">
        <v>0</v>
      </c>
      <c r="M102" s="29">
        <v>109218.5</v>
      </c>
      <c r="N102" s="29"/>
      <c r="O102" s="29">
        <v>109218.5</v>
      </c>
      <c r="P102" s="55">
        <f t="shared" si="10"/>
        <v>100</v>
      </c>
      <c r="Q102" s="55">
        <f t="shared" si="11"/>
        <v>100</v>
      </c>
    </row>
    <row r="103" spans="1:17" s="44" customFormat="1" ht="56.25" hidden="1" x14ac:dyDescent="0.3">
      <c r="A103" s="35"/>
      <c r="B103" s="16" t="s">
        <v>294</v>
      </c>
      <c r="C103" s="16" t="e">
        <f>VLOOKUP(J103,#REF!,2,0)</f>
        <v>#REF!</v>
      </c>
      <c r="D103" s="24" t="s">
        <v>295</v>
      </c>
      <c r="E103" s="24"/>
      <c r="F103" s="26">
        <v>11531.9</v>
      </c>
      <c r="G103" s="26"/>
      <c r="H103" s="29">
        <v>11531.9</v>
      </c>
      <c r="I103" s="29">
        <v>0</v>
      </c>
      <c r="J103" s="29">
        <v>11531.9</v>
      </c>
      <c r="K103" s="21">
        <v>11531.9</v>
      </c>
      <c r="L103" s="21">
        <v>0</v>
      </c>
      <c r="M103" s="29">
        <v>11531.9</v>
      </c>
      <c r="N103" s="29"/>
      <c r="O103" s="29">
        <v>11531.9</v>
      </c>
      <c r="P103" s="55">
        <f t="shared" si="10"/>
        <v>100</v>
      </c>
      <c r="Q103" s="55">
        <f t="shared" si="11"/>
        <v>100</v>
      </c>
    </row>
    <row r="104" spans="1:17" s="44" customFormat="1" ht="56.25" hidden="1" x14ac:dyDescent="0.3">
      <c r="A104" s="35"/>
      <c r="B104" s="16" t="s">
        <v>296</v>
      </c>
      <c r="C104" s="16" t="e">
        <f>VLOOKUP(J104,#REF!,2,0)</f>
        <v>#REF!</v>
      </c>
      <c r="D104" s="24" t="s">
        <v>37</v>
      </c>
      <c r="E104" s="24"/>
      <c r="F104" s="26">
        <v>5515.5</v>
      </c>
      <c r="G104" s="26"/>
      <c r="H104" s="29">
        <v>5515.5</v>
      </c>
      <c r="I104" s="29">
        <v>0</v>
      </c>
      <c r="J104" s="29">
        <v>5515.5</v>
      </c>
      <c r="K104" s="21">
        <v>5515.5</v>
      </c>
      <c r="L104" s="21">
        <v>0</v>
      </c>
      <c r="M104" s="29">
        <v>5515.5</v>
      </c>
      <c r="N104" s="29"/>
      <c r="O104" s="29">
        <v>5515.5</v>
      </c>
      <c r="P104" s="55">
        <f t="shared" si="10"/>
        <v>100</v>
      </c>
      <c r="Q104" s="55">
        <f t="shared" si="11"/>
        <v>100</v>
      </c>
    </row>
    <row r="105" spans="1:17" s="44" customFormat="1" ht="56.25" hidden="1" x14ac:dyDescent="0.3">
      <c r="A105" s="35"/>
      <c r="B105" s="16" t="s">
        <v>297</v>
      </c>
      <c r="C105" s="16" t="e">
        <f>VLOOKUP(J105,#REF!,2,0)</f>
        <v>#REF!</v>
      </c>
      <c r="D105" s="24" t="s">
        <v>35</v>
      </c>
      <c r="E105" s="24"/>
      <c r="F105" s="26">
        <v>4520.5</v>
      </c>
      <c r="G105" s="26"/>
      <c r="H105" s="29">
        <v>4520.5</v>
      </c>
      <c r="I105" s="29">
        <v>0</v>
      </c>
      <c r="J105" s="29">
        <v>4520.5</v>
      </c>
      <c r="K105" s="21">
        <v>4520.5</v>
      </c>
      <c r="L105" s="21">
        <v>0</v>
      </c>
      <c r="M105" s="29">
        <v>4520.5</v>
      </c>
      <c r="N105" s="29"/>
      <c r="O105" s="29">
        <v>4520.5</v>
      </c>
      <c r="P105" s="55">
        <f t="shared" si="10"/>
        <v>100</v>
      </c>
      <c r="Q105" s="55">
        <f t="shared" si="11"/>
        <v>100</v>
      </c>
    </row>
    <row r="106" spans="1:17" s="44" customFormat="1" ht="37.5" hidden="1" x14ac:dyDescent="0.3">
      <c r="A106" s="35"/>
      <c r="B106" s="16" t="s">
        <v>298</v>
      </c>
      <c r="C106" s="16" t="e">
        <f>VLOOKUP(J106,#REF!,2,0)</f>
        <v>#REF!</v>
      </c>
      <c r="D106" s="24" t="s">
        <v>299</v>
      </c>
      <c r="E106" s="24"/>
      <c r="F106" s="26">
        <v>55402.7</v>
      </c>
      <c r="G106" s="26"/>
      <c r="H106" s="29">
        <v>55402.7</v>
      </c>
      <c r="I106" s="29">
        <v>0</v>
      </c>
      <c r="J106" s="29">
        <v>55402.7</v>
      </c>
      <c r="K106" s="21">
        <v>55402.7</v>
      </c>
      <c r="L106" s="21">
        <v>0</v>
      </c>
      <c r="M106" s="29">
        <v>55402.7</v>
      </c>
      <c r="N106" s="29"/>
      <c r="O106" s="29">
        <v>55402.7</v>
      </c>
      <c r="P106" s="55">
        <f t="shared" si="10"/>
        <v>100</v>
      </c>
      <c r="Q106" s="55">
        <f t="shared" si="11"/>
        <v>100</v>
      </c>
    </row>
    <row r="107" spans="1:17" s="44" customFormat="1" ht="56.25" hidden="1" x14ac:dyDescent="0.3">
      <c r="A107" s="35"/>
      <c r="B107" s="16" t="s">
        <v>300</v>
      </c>
      <c r="C107" s="16" t="e">
        <f>VLOOKUP(J107,#REF!,2,0)</f>
        <v>#REF!</v>
      </c>
      <c r="D107" s="24" t="s">
        <v>166</v>
      </c>
      <c r="E107" s="24"/>
      <c r="F107" s="26">
        <v>217922.8</v>
      </c>
      <c r="G107" s="26"/>
      <c r="H107" s="29">
        <v>217922.8</v>
      </c>
      <c r="I107" s="29">
        <v>0</v>
      </c>
      <c r="J107" s="29">
        <v>217922.8</v>
      </c>
      <c r="K107" s="21">
        <v>217922.8</v>
      </c>
      <c r="L107" s="21">
        <v>0</v>
      </c>
      <c r="M107" s="29">
        <v>217922.8</v>
      </c>
      <c r="N107" s="29"/>
      <c r="O107" s="29">
        <v>217922.8</v>
      </c>
      <c r="P107" s="55">
        <f t="shared" si="10"/>
        <v>100</v>
      </c>
      <c r="Q107" s="55">
        <f t="shared" si="11"/>
        <v>100</v>
      </c>
    </row>
    <row r="108" spans="1:17" s="44" customFormat="1" ht="93.75" hidden="1" x14ac:dyDescent="0.3">
      <c r="A108" s="35"/>
      <c r="B108" s="16" t="s">
        <v>301</v>
      </c>
      <c r="C108" s="16" t="e">
        <f>VLOOKUP(J108,#REF!,2,0)</f>
        <v>#REF!</v>
      </c>
      <c r="D108" s="24" t="s">
        <v>302</v>
      </c>
      <c r="E108" s="24"/>
      <c r="F108" s="26">
        <v>175555.8</v>
      </c>
      <c r="G108" s="26"/>
      <c r="H108" s="29">
        <v>175555.8</v>
      </c>
      <c r="I108" s="29">
        <v>0</v>
      </c>
      <c r="J108" s="29">
        <v>175555.8</v>
      </c>
      <c r="K108" s="21">
        <v>175555.8</v>
      </c>
      <c r="L108" s="21">
        <v>0</v>
      </c>
      <c r="M108" s="29">
        <v>175555.8</v>
      </c>
      <c r="N108" s="29"/>
      <c r="O108" s="29">
        <v>175555.8</v>
      </c>
      <c r="P108" s="55">
        <f t="shared" si="10"/>
        <v>100</v>
      </c>
      <c r="Q108" s="55">
        <f t="shared" si="11"/>
        <v>100</v>
      </c>
    </row>
    <row r="109" spans="1:17" s="44" customFormat="1" ht="41.25" hidden="1" customHeight="1" x14ac:dyDescent="0.3">
      <c r="A109" s="35"/>
      <c r="B109" s="16" t="s">
        <v>303</v>
      </c>
      <c r="C109" s="16" t="e">
        <f>VLOOKUP(J109,#REF!,2,0)</f>
        <v>#REF!</v>
      </c>
      <c r="D109" s="24" t="s">
        <v>167</v>
      </c>
      <c r="E109" s="24"/>
      <c r="F109" s="26">
        <v>43101.8</v>
      </c>
      <c r="G109" s="26"/>
      <c r="H109" s="29">
        <v>43101.8</v>
      </c>
      <c r="I109" s="29">
        <v>0</v>
      </c>
      <c r="J109" s="29">
        <v>43101.8</v>
      </c>
      <c r="K109" s="21">
        <v>43101.8</v>
      </c>
      <c r="L109" s="21">
        <v>0</v>
      </c>
      <c r="M109" s="29">
        <v>43101.8</v>
      </c>
      <c r="N109" s="29"/>
      <c r="O109" s="29">
        <v>43101.8</v>
      </c>
      <c r="P109" s="55">
        <f t="shared" si="10"/>
        <v>100</v>
      </c>
      <c r="Q109" s="55">
        <f t="shared" si="11"/>
        <v>100</v>
      </c>
    </row>
    <row r="110" spans="1:17" s="44" customFormat="1" ht="42.75" hidden="1" customHeight="1" x14ac:dyDescent="0.3">
      <c r="A110" s="35"/>
      <c r="B110" s="16" t="s">
        <v>304</v>
      </c>
      <c r="C110" s="16" t="e">
        <f>VLOOKUP(J110,#REF!,2,0)</f>
        <v>#REF!</v>
      </c>
      <c r="D110" s="24" t="s">
        <v>60</v>
      </c>
      <c r="E110" s="24"/>
      <c r="F110" s="26">
        <v>403104.6</v>
      </c>
      <c r="G110" s="26"/>
      <c r="H110" s="29">
        <v>403104.6</v>
      </c>
      <c r="I110" s="29">
        <v>0</v>
      </c>
      <c r="J110" s="29">
        <v>403104.6</v>
      </c>
      <c r="K110" s="21">
        <v>403104.6</v>
      </c>
      <c r="L110" s="21">
        <v>0</v>
      </c>
      <c r="M110" s="29">
        <v>403104.6</v>
      </c>
      <c r="N110" s="29"/>
      <c r="O110" s="29">
        <v>403104.6</v>
      </c>
      <c r="P110" s="55">
        <f t="shared" si="10"/>
        <v>100</v>
      </c>
      <c r="Q110" s="55">
        <f t="shared" si="11"/>
        <v>100</v>
      </c>
    </row>
    <row r="111" spans="1:17" s="44" customFormat="1" ht="37.5" hidden="1" x14ac:dyDescent="0.3">
      <c r="A111" s="35"/>
      <c r="B111" s="16" t="s">
        <v>305</v>
      </c>
      <c r="C111" s="16" t="e">
        <f>VLOOKUP(J111,#REF!,2,0)</f>
        <v>#REF!</v>
      </c>
      <c r="D111" s="24" t="s">
        <v>61</v>
      </c>
      <c r="E111" s="24"/>
      <c r="F111" s="26">
        <v>474792.8</v>
      </c>
      <c r="G111" s="26"/>
      <c r="H111" s="29">
        <v>474792.8</v>
      </c>
      <c r="I111" s="29">
        <v>-33638.700000000012</v>
      </c>
      <c r="J111" s="29">
        <v>441154.1</v>
      </c>
      <c r="K111" s="21">
        <v>441154.1</v>
      </c>
      <c r="L111" s="21">
        <v>0</v>
      </c>
      <c r="M111" s="29">
        <v>441154.1</v>
      </c>
      <c r="N111" s="29">
        <v>-407516.89999999997</v>
      </c>
      <c r="O111" s="29">
        <v>33637.199999999997</v>
      </c>
      <c r="P111" s="55">
        <f t="shared" si="10"/>
        <v>7.0846061692595166</v>
      </c>
      <c r="Q111" s="55">
        <f t="shared" si="11"/>
        <v>7.6248186291366222</v>
      </c>
    </row>
    <row r="112" spans="1:17" s="44" customFormat="1" ht="75" hidden="1" x14ac:dyDescent="0.3">
      <c r="A112" s="35"/>
      <c r="B112" s="16" t="s">
        <v>306</v>
      </c>
      <c r="C112" s="16" t="e">
        <f>VLOOKUP(J112,#REF!,2,0)</f>
        <v>#REF!</v>
      </c>
      <c r="D112" s="24" t="s">
        <v>62</v>
      </c>
      <c r="E112" s="24"/>
      <c r="F112" s="26">
        <v>148823.4</v>
      </c>
      <c r="G112" s="26"/>
      <c r="H112" s="29">
        <v>148823.4</v>
      </c>
      <c r="I112" s="29">
        <v>0</v>
      </c>
      <c r="J112" s="29">
        <v>148823.4</v>
      </c>
      <c r="K112" s="21">
        <v>148823.4</v>
      </c>
      <c r="L112" s="21">
        <v>0</v>
      </c>
      <c r="M112" s="29">
        <v>148823.4</v>
      </c>
      <c r="N112" s="29"/>
      <c r="O112" s="29">
        <v>148823.4</v>
      </c>
      <c r="P112" s="55">
        <f t="shared" si="10"/>
        <v>100</v>
      </c>
      <c r="Q112" s="55">
        <f t="shared" si="11"/>
        <v>100</v>
      </c>
    </row>
    <row r="113" spans="1:17" s="44" customFormat="1" ht="136.5" hidden="1" customHeight="1" x14ac:dyDescent="0.3">
      <c r="A113" s="35"/>
      <c r="B113" s="16" t="s">
        <v>307</v>
      </c>
      <c r="C113" s="16" t="e">
        <f>VLOOKUP(J113,#REF!,2,0)</f>
        <v>#REF!</v>
      </c>
      <c r="D113" s="24" t="s">
        <v>308</v>
      </c>
      <c r="E113" s="24"/>
      <c r="F113" s="26">
        <v>55154.7</v>
      </c>
      <c r="G113" s="26"/>
      <c r="H113" s="29">
        <v>55154.7</v>
      </c>
      <c r="I113" s="29">
        <v>0</v>
      </c>
      <c r="J113" s="29">
        <v>55154.7</v>
      </c>
      <c r="K113" s="21">
        <v>55154.7</v>
      </c>
      <c r="L113" s="21">
        <v>0</v>
      </c>
      <c r="M113" s="29">
        <v>55154.7</v>
      </c>
      <c r="N113" s="29">
        <v>-55154.7</v>
      </c>
      <c r="O113" s="29"/>
      <c r="P113" s="55">
        <f t="shared" si="10"/>
        <v>0</v>
      </c>
      <c r="Q113" s="55">
        <f t="shared" si="11"/>
        <v>0</v>
      </c>
    </row>
    <row r="114" spans="1:17" s="44" customFormat="1" ht="37.5" hidden="1" x14ac:dyDescent="0.3">
      <c r="A114" s="35"/>
      <c r="B114" s="16" t="s">
        <v>309</v>
      </c>
      <c r="C114" s="16" t="e">
        <f>VLOOKUP(J114,#REF!,2,0)</f>
        <v>#REF!</v>
      </c>
      <c r="D114" s="24" t="s">
        <v>310</v>
      </c>
      <c r="E114" s="24"/>
      <c r="F114" s="26">
        <v>4098.5</v>
      </c>
      <c r="G114" s="26"/>
      <c r="H114" s="29">
        <v>4098.5</v>
      </c>
      <c r="I114" s="29">
        <v>0</v>
      </c>
      <c r="J114" s="29">
        <v>4098.5</v>
      </c>
      <c r="K114" s="21">
        <v>4098.5</v>
      </c>
      <c r="L114" s="21">
        <v>0</v>
      </c>
      <c r="M114" s="29">
        <v>4098.5</v>
      </c>
      <c r="N114" s="29"/>
      <c r="O114" s="29">
        <v>4098.5</v>
      </c>
      <c r="P114" s="55">
        <f t="shared" si="10"/>
        <v>100</v>
      </c>
      <c r="Q114" s="55">
        <f t="shared" si="11"/>
        <v>100</v>
      </c>
    </row>
    <row r="115" spans="1:17" s="44" customFormat="1" ht="76.5" hidden="1" customHeight="1" x14ac:dyDescent="0.3">
      <c r="A115" s="35"/>
      <c r="B115" s="16" t="s">
        <v>311</v>
      </c>
      <c r="C115" s="16" t="e">
        <f>VLOOKUP(J115,#REF!,2,0)</f>
        <v>#REF!</v>
      </c>
      <c r="D115" s="24" t="s">
        <v>312</v>
      </c>
      <c r="E115" s="24"/>
      <c r="F115" s="26">
        <v>20229.7</v>
      </c>
      <c r="G115" s="26"/>
      <c r="H115" s="29">
        <v>20229.7</v>
      </c>
      <c r="I115" s="29">
        <v>0</v>
      </c>
      <c r="J115" s="29">
        <v>20229.7</v>
      </c>
      <c r="K115" s="21">
        <v>20229.7</v>
      </c>
      <c r="L115" s="21">
        <v>0</v>
      </c>
      <c r="M115" s="29">
        <v>20229.7</v>
      </c>
      <c r="N115" s="29">
        <v>-5692.8000000000011</v>
      </c>
      <c r="O115" s="29">
        <v>14536.9</v>
      </c>
      <c r="P115" s="55">
        <f t="shared" si="10"/>
        <v>71.859197121064568</v>
      </c>
      <c r="Q115" s="55">
        <f>O115/M115*100</f>
        <v>71.859197121064568</v>
      </c>
    </row>
    <row r="116" spans="1:17" s="44" customFormat="1" ht="56.25" hidden="1" x14ac:dyDescent="0.3">
      <c r="A116" s="35"/>
      <c r="B116" s="16" t="s">
        <v>313</v>
      </c>
      <c r="C116" s="16" t="e">
        <f>VLOOKUP(J116,#REF!,2,0)</f>
        <v>#REF!</v>
      </c>
      <c r="D116" s="24" t="s">
        <v>314</v>
      </c>
      <c r="E116" s="24"/>
      <c r="F116" s="26">
        <v>879.7</v>
      </c>
      <c r="G116" s="26"/>
      <c r="H116" s="29">
        <v>879.7</v>
      </c>
      <c r="I116" s="29">
        <v>0</v>
      </c>
      <c r="J116" s="29">
        <v>879.7</v>
      </c>
      <c r="K116" s="21">
        <v>879.7</v>
      </c>
      <c r="L116" s="21">
        <v>0</v>
      </c>
      <c r="M116" s="29">
        <v>879.7</v>
      </c>
      <c r="N116" s="29">
        <v>72000.3</v>
      </c>
      <c r="O116" s="29">
        <v>72880</v>
      </c>
      <c r="P116" s="54" t="s">
        <v>581</v>
      </c>
      <c r="Q116" s="54" t="s">
        <v>581</v>
      </c>
    </row>
    <row r="117" spans="1:17" s="44" customFormat="1" ht="45.75" hidden="1" customHeight="1" x14ac:dyDescent="0.3">
      <c r="A117" s="35"/>
      <c r="B117" s="16" t="s">
        <v>460</v>
      </c>
      <c r="C117" s="16" t="e">
        <f>VLOOKUP(J117,#REF!,2,0)</f>
        <v>#REF!</v>
      </c>
      <c r="D117" s="24" t="s">
        <v>452</v>
      </c>
      <c r="E117" s="24"/>
      <c r="F117" s="26"/>
      <c r="G117" s="26">
        <v>393144.1</v>
      </c>
      <c r="H117" s="29">
        <v>393144.1</v>
      </c>
      <c r="I117" s="29">
        <v>0</v>
      </c>
      <c r="J117" s="29">
        <v>393144.1</v>
      </c>
      <c r="K117" s="21">
        <v>393144.1</v>
      </c>
      <c r="L117" s="21">
        <v>0</v>
      </c>
      <c r="M117" s="29">
        <v>393144.1</v>
      </c>
      <c r="N117" s="29"/>
      <c r="O117" s="29">
        <v>393144.1</v>
      </c>
      <c r="P117" s="55"/>
      <c r="Q117" s="55">
        <f>O117/M117*100</f>
        <v>100</v>
      </c>
    </row>
    <row r="118" spans="1:17" s="44" customFormat="1" ht="45.75" hidden="1" customHeight="1" x14ac:dyDescent="0.3">
      <c r="A118" s="35"/>
      <c r="B118" s="16" t="s">
        <v>558</v>
      </c>
      <c r="C118" s="16" t="s">
        <v>558</v>
      </c>
      <c r="D118" s="24" t="s">
        <v>559</v>
      </c>
      <c r="E118" s="24"/>
      <c r="F118" s="26"/>
      <c r="G118" s="26"/>
      <c r="H118" s="29"/>
      <c r="I118" s="29"/>
      <c r="J118" s="29"/>
      <c r="K118" s="21"/>
      <c r="L118" s="21"/>
      <c r="M118" s="29"/>
      <c r="N118" s="29">
        <v>113013.5</v>
      </c>
      <c r="O118" s="29">
        <v>113013.5</v>
      </c>
      <c r="P118" s="55"/>
      <c r="Q118" s="55"/>
    </row>
    <row r="119" spans="1:17" s="44" customFormat="1" ht="56.25" hidden="1" x14ac:dyDescent="0.3">
      <c r="A119" s="35"/>
      <c r="B119" s="16" t="s">
        <v>315</v>
      </c>
      <c r="C119" s="16" t="e">
        <f>VLOOKUP(J119,#REF!,2,0)</f>
        <v>#REF!</v>
      </c>
      <c r="D119" s="24" t="s">
        <v>316</v>
      </c>
      <c r="E119" s="24"/>
      <c r="F119" s="26">
        <v>80000</v>
      </c>
      <c r="G119" s="26"/>
      <c r="H119" s="29">
        <v>80000</v>
      </c>
      <c r="I119" s="29">
        <v>0</v>
      </c>
      <c r="J119" s="29">
        <v>80000</v>
      </c>
      <c r="K119" s="21">
        <v>80000</v>
      </c>
      <c r="L119" s="21">
        <v>0</v>
      </c>
      <c r="M119" s="29">
        <v>80000</v>
      </c>
      <c r="N119" s="29"/>
      <c r="O119" s="29">
        <v>80000</v>
      </c>
      <c r="P119" s="55">
        <f>O119/F119*100</f>
        <v>100</v>
      </c>
      <c r="Q119" s="55">
        <f t="shared" ref="Q119:Q130" si="12">O119/M119*100</f>
        <v>100</v>
      </c>
    </row>
    <row r="120" spans="1:17" s="44" customFormat="1" ht="56.25" hidden="1" x14ac:dyDescent="0.3">
      <c r="A120" s="35"/>
      <c r="B120" s="16" t="s">
        <v>317</v>
      </c>
      <c r="C120" s="16" t="e">
        <f>VLOOKUP(J120,#REF!,2,0)</f>
        <v>#REF!</v>
      </c>
      <c r="D120" s="24" t="s">
        <v>56</v>
      </c>
      <c r="E120" s="24"/>
      <c r="F120" s="26">
        <v>180000</v>
      </c>
      <c r="G120" s="26"/>
      <c r="H120" s="29">
        <v>180000</v>
      </c>
      <c r="I120" s="29">
        <v>0</v>
      </c>
      <c r="J120" s="29">
        <v>180000</v>
      </c>
      <c r="K120" s="21">
        <v>180000</v>
      </c>
      <c r="L120" s="21">
        <v>0</v>
      </c>
      <c r="M120" s="29">
        <v>180000</v>
      </c>
      <c r="N120" s="29">
        <v>207661.59999999998</v>
      </c>
      <c r="O120" s="29">
        <v>387661.6</v>
      </c>
      <c r="P120" s="55">
        <f>O120/F120*100</f>
        <v>215.36755555555555</v>
      </c>
      <c r="Q120" s="55">
        <f t="shared" si="12"/>
        <v>215.36755555555555</v>
      </c>
    </row>
    <row r="121" spans="1:17" s="44" customFormat="1" ht="112.5" hidden="1" x14ac:dyDescent="0.3">
      <c r="A121" s="35"/>
      <c r="B121" s="16" t="s">
        <v>318</v>
      </c>
      <c r="C121" s="16" t="e">
        <f>VLOOKUP(J121,#REF!,2,0)</f>
        <v>#REF!</v>
      </c>
      <c r="D121" s="24" t="s">
        <v>176</v>
      </c>
      <c r="E121" s="24"/>
      <c r="F121" s="26">
        <v>72862.399999999994</v>
      </c>
      <c r="G121" s="26"/>
      <c r="H121" s="29">
        <v>72862.399999999994</v>
      </c>
      <c r="I121" s="29">
        <v>0</v>
      </c>
      <c r="J121" s="29">
        <v>72862.399999999994</v>
      </c>
      <c r="K121" s="21">
        <v>72862.399999999994</v>
      </c>
      <c r="L121" s="21">
        <v>0</v>
      </c>
      <c r="M121" s="29">
        <v>72862.399999999994</v>
      </c>
      <c r="N121" s="29"/>
      <c r="O121" s="29">
        <v>72862.399999999994</v>
      </c>
      <c r="P121" s="55">
        <f>O121/F121*100</f>
        <v>100</v>
      </c>
      <c r="Q121" s="55">
        <f t="shared" si="12"/>
        <v>100</v>
      </c>
    </row>
    <row r="122" spans="1:17" s="44" customFormat="1" ht="75" hidden="1" x14ac:dyDescent="0.3">
      <c r="A122" s="35"/>
      <c r="B122" s="16" t="s">
        <v>319</v>
      </c>
      <c r="C122" s="16" t="e">
        <f>VLOOKUP(J122,#REF!,2,0)</f>
        <v>#REF!</v>
      </c>
      <c r="D122" s="24" t="s">
        <v>168</v>
      </c>
      <c r="E122" s="24"/>
      <c r="F122" s="26">
        <v>184645.1</v>
      </c>
      <c r="G122" s="26"/>
      <c r="H122" s="29">
        <v>184645.1</v>
      </c>
      <c r="I122" s="29">
        <v>0</v>
      </c>
      <c r="J122" s="29">
        <v>184645.1</v>
      </c>
      <c r="K122" s="21">
        <v>184645.1</v>
      </c>
      <c r="L122" s="21">
        <v>0</v>
      </c>
      <c r="M122" s="29">
        <v>184645.1</v>
      </c>
      <c r="N122" s="29"/>
      <c r="O122" s="29">
        <v>184645.1</v>
      </c>
      <c r="P122" s="55">
        <f>O122/F122*100</f>
        <v>100</v>
      </c>
      <c r="Q122" s="55">
        <f t="shared" si="12"/>
        <v>100</v>
      </c>
    </row>
    <row r="123" spans="1:17" s="44" customFormat="1" ht="75" hidden="1" x14ac:dyDescent="0.3">
      <c r="A123" s="35"/>
      <c r="B123" s="16" t="s">
        <v>461</v>
      </c>
      <c r="C123" s="16" t="e">
        <f>VLOOKUP(J123,#REF!,2,0)</f>
        <v>#REF!</v>
      </c>
      <c r="D123" s="24" t="s">
        <v>453</v>
      </c>
      <c r="E123" s="24"/>
      <c r="F123" s="26"/>
      <c r="G123" s="26">
        <v>12876.7</v>
      </c>
      <c r="H123" s="29">
        <v>12876.7</v>
      </c>
      <c r="I123" s="29">
        <v>20761.999999999996</v>
      </c>
      <c r="J123" s="29">
        <v>33638.699999999997</v>
      </c>
      <c r="K123" s="21">
        <v>33638.699999999997</v>
      </c>
      <c r="L123" s="21">
        <v>0</v>
      </c>
      <c r="M123" s="29">
        <v>33638.699999999997</v>
      </c>
      <c r="N123" s="29">
        <v>559767.9</v>
      </c>
      <c r="O123" s="29">
        <v>593406.6</v>
      </c>
      <c r="P123" s="55"/>
      <c r="Q123" s="54" t="s">
        <v>572</v>
      </c>
    </row>
    <row r="124" spans="1:17" s="44" customFormat="1" ht="37.5" hidden="1" x14ac:dyDescent="0.3">
      <c r="A124" s="35"/>
      <c r="B124" s="16" t="s">
        <v>469</v>
      </c>
      <c r="C124" s="16" t="s">
        <v>469</v>
      </c>
      <c r="D124" s="24" t="s">
        <v>470</v>
      </c>
      <c r="E124" s="24"/>
      <c r="F124" s="34"/>
      <c r="G124" s="34"/>
      <c r="H124" s="43"/>
      <c r="I124" s="29">
        <v>12876.7</v>
      </c>
      <c r="J124" s="29">
        <v>12876.7</v>
      </c>
      <c r="K124" s="21">
        <v>12876.7</v>
      </c>
      <c r="L124" s="20">
        <v>0</v>
      </c>
      <c r="M124" s="29">
        <v>12876.7</v>
      </c>
      <c r="N124" s="29">
        <v>190734.9</v>
      </c>
      <c r="O124" s="29">
        <v>203611.6</v>
      </c>
      <c r="P124" s="55"/>
      <c r="Q124" s="54" t="s">
        <v>573</v>
      </c>
    </row>
    <row r="125" spans="1:17" s="44" customFormat="1" ht="19.5" x14ac:dyDescent="0.35">
      <c r="A125" s="35"/>
      <c r="B125" s="16"/>
      <c r="C125" s="16"/>
      <c r="D125" s="9" t="s">
        <v>134</v>
      </c>
      <c r="E125" s="24"/>
      <c r="F125" s="34">
        <v>4322092.5000000009</v>
      </c>
      <c r="G125" s="34"/>
      <c r="H125" s="34">
        <v>4322092.5000000009</v>
      </c>
      <c r="I125" s="34">
        <v>1570.7999999999993</v>
      </c>
      <c r="J125" s="34">
        <v>4323663.3</v>
      </c>
      <c r="K125" s="34">
        <v>4323663.3</v>
      </c>
      <c r="L125" s="20">
        <v>0</v>
      </c>
      <c r="M125" s="34">
        <v>4323663.3</v>
      </c>
      <c r="N125" s="34">
        <v>312393.5</v>
      </c>
      <c r="O125" s="34">
        <v>4636056.8</v>
      </c>
      <c r="P125" s="53">
        <f t="shared" ref="P125:P130" si="13">O125/F125*100</f>
        <v>107.26417354556847</v>
      </c>
      <c r="Q125" s="53">
        <f t="shared" si="12"/>
        <v>107.22520414575298</v>
      </c>
    </row>
    <row r="126" spans="1:17" s="44" customFormat="1" ht="37.5" hidden="1" x14ac:dyDescent="0.3">
      <c r="A126" s="35"/>
      <c r="B126" s="16" t="s">
        <v>320</v>
      </c>
      <c r="C126" s="16" t="e">
        <f>VLOOKUP(J126,#REF!,2,0)</f>
        <v>#REF!</v>
      </c>
      <c r="D126" s="24" t="s">
        <v>49</v>
      </c>
      <c r="E126" s="24"/>
      <c r="F126" s="26">
        <v>16366.1</v>
      </c>
      <c r="G126" s="26"/>
      <c r="H126" s="29">
        <v>16366.1</v>
      </c>
      <c r="I126" s="29">
        <v>0</v>
      </c>
      <c r="J126" s="29">
        <v>16366.1</v>
      </c>
      <c r="K126" s="21">
        <v>16366.1</v>
      </c>
      <c r="L126" s="21">
        <v>0</v>
      </c>
      <c r="M126" s="29">
        <v>16366.1</v>
      </c>
      <c r="N126" s="29">
        <v>2325.1000000000004</v>
      </c>
      <c r="O126" s="29">
        <v>18691.2</v>
      </c>
      <c r="P126" s="55">
        <f t="shared" si="13"/>
        <v>114.20680553094506</v>
      </c>
      <c r="Q126" s="55">
        <f t="shared" si="12"/>
        <v>114.20680553094506</v>
      </c>
    </row>
    <row r="127" spans="1:17" s="44" customFormat="1" ht="56.25" hidden="1" x14ac:dyDescent="0.3">
      <c r="A127" s="35"/>
      <c r="B127" s="16" t="s">
        <v>321</v>
      </c>
      <c r="C127" s="16" t="e">
        <f>VLOOKUP(J127,#REF!,2,0)</f>
        <v>#REF!</v>
      </c>
      <c r="D127" s="24" t="s">
        <v>471</v>
      </c>
      <c r="E127" s="24"/>
      <c r="F127" s="26">
        <v>27507.4</v>
      </c>
      <c r="G127" s="26"/>
      <c r="H127" s="29">
        <v>27507.4</v>
      </c>
      <c r="I127" s="29">
        <v>1570.7999999999993</v>
      </c>
      <c r="J127" s="29">
        <v>29078.2</v>
      </c>
      <c r="K127" s="21">
        <v>29078.2</v>
      </c>
      <c r="L127" s="21">
        <v>0</v>
      </c>
      <c r="M127" s="29">
        <v>29078.2</v>
      </c>
      <c r="N127" s="29"/>
      <c r="O127" s="29">
        <v>29078.2</v>
      </c>
      <c r="P127" s="55">
        <f t="shared" si="13"/>
        <v>105.71046336622145</v>
      </c>
      <c r="Q127" s="55">
        <f t="shared" si="12"/>
        <v>100</v>
      </c>
    </row>
    <row r="128" spans="1:17" s="44" customFormat="1" ht="75" hidden="1" x14ac:dyDescent="0.3">
      <c r="A128" s="35"/>
      <c r="B128" s="16" t="s">
        <v>322</v>
      </c>
      <c r="C128" s="16" t="e">
        <f>VLOOKUP(J128,#REF!,2,0)</f>
        <v>#REF!</v>
      </c>
      <c r="D128" s="24" t="s">
        <v>36</v>
      </c>
      <c r="E128" s="24"/>
      <c r="F128" s="26">
        <v>4085.5</v>
      </c>
      <c r="G128" s="26"/>
      <c r="H128" s="29">
        <v>4085.5</v>
      </c>
      <c r="I128" s="29">
        <v>0</v>
      </c>
      <c r="J128" s="29">
        <v>4085.5</v>
      </c>
      <c r="K128" s="21">
        <v>4085.5</v>
      </c>
      <c r="L128" s="21">
        <v>0</v>
      </c>
      <c r="M128" s="29">
        <v>4085.5</v>
      </c>
      <c r="N128" s="29"/>
      <c r="O128" s="29">
        <v>4085.5</v>
      </c>
      <c r="P128" s="55">
        <f t="shared" si="13"/>
        <v>100</v>
      </c>
      <c r="Q128" s="55">
        <f t="shared" si="12"/>
        <v>100</v>
      </c>
    </row>
    <row r="129" spans="1:17" s="44" customFormat="1" ht="39" hidden="1" customHeight="1" x14ac:dyDescent="0.3">
      <c r="A129" s="35"/>
      <c r="B129" s="16" t="s">
        <v>323</v>
      </c>
      <c r="C129" s="16" t="e">
        <f>VLOOKUP(J129,#REF!,2,0)</f>
        <v>#REF!</v>
      </c>
      <c r="D129" s="24" t="s">
        <v>33</v>
      </c>
      <c r="E129" s="24"/>
      <c r="F129" s="26">
        <v>7737.4</v>
      </c>
      <c r="G129" s="26"/>
      <c r="H129" s="29">
        <v>7737.4</v>
      </c>
      <c r="I129" s="29">
        <v>0</v>
      </c>
      <c r="J129" s="29">
        <v>7737.4</v>
      </c>
      <c r="K129" s="21">
        <v>7737.4</v>
      </c>
      <c r="L129" s="21">
        <v>0</v>
      </c>
      <c r="M129" s="29">
        <v>7737.4</v>
      </c>
      <c r="N129" s="29">
        <v>-5851.0999999999995</v>
      </c>
      <c r="O129" s="29">
        <v>1886.3</v>
      </c>
      <c r="P129" s="55">
        <f t="shared" si="13"/>
        <v>24.378990358518365</v>
      </c>
      <c r="Q129" s="55">
        <f t="shared" si="12"/>
        <v>24.378990358518365</v>
      </c>
    </row>
    <row r="130" spans="1:17" s="44" customFormat="1" ht="42.75" hidden="1" customHeight="1" x14ac:dyDescent="0.3">
      <c r="A130" s="35"/>
      <c r="B130" s="16" t="s">
        <v>324</v>
      </c>
      <c r="C130" s="16" t="e">
        <f>VLOOKUP(J130,#REF!,2,0)</f>
        <v>#REF!</v>
      </c>
      <c r="D130" s="24" t="s">
        <v>26</v>
      </c>
      <c r="E130" s="24"/>
      <c r="F130" s="26">
        <v>224687.6</v>
      </c>
      <c r="G130" s="26"/>
      <c r="H130" s="29">
        <v>224687.6</v>
      </c>
      <c r="I130" s="29">
        <v>0</v>
      </c>
      <c r="J130" s="29">
        <v>224687.6</v>
      </c>
      <c r="K130" s="21">
        <v>224687.6</v>
      </c>
      <c r="L130" s="21">
        <v>0</v>
      </c>
      <c r="M130" s="29">
        <v>224687.6</v>
      </c>
      <c r="N130" s="29">
        <v>7920.5</v>
      </c>
      <c r="O130" s="29">
        <v>232608.1</v>
      </c>
      <c r="P130" s="55">
        <f t="shared" si="13"/>
        <v>103.52511665085211</v>
      </c>
      <c r="Q130" s="55">
        <f t="shared" si="12"/>
        <v>103.52511665085211</v>
      </c>
    </row>
    <row r="131" spans="1:17" s="44" customFormat="1" ht="42.75" hidden="1" customHeight="1" x14ac:dyDescent="0.3">
      <c r="A131" s="35"/>
      <c r="B131" s="16" t="s">
        <v>560</v>
      </c>
      <c r="C131" s="16" t="s">
        <v>560</v>
      </c>
      <c r="D131" s="24" t="s">
        <v>561</v>
      </c>
      <c r="E131" s="24"/>
      <c r="F131" s="26"/>
      <c r="G131" s="26"/>
      <c r="H131" s="29"/>
      <c r="I131" s="29"/>
      <c r="J131" s="29"/>
      <c r="K131" s="21"/>
      <c r="L131" s="21"/>
      <c r="M131" s="29"/>
      <c r="N131" s="29">
        <v>6184.1</v>
      </c>
      <c r="O131" s="29">
        <v>6184.1</v>
      </c>
      <c r="P131" s="55"/>
      <c r="Q131" s="55"/>
    </row>
    <row r="132" spans="1:17" s="44" customFormat="1" ht="75" hidden="1" x14ac:dyDescent="0.3">
      <c r="A132" s="35"/>
      <c r="B132" s="16" t="s">
        <v>325</v>
      </c>
      <c r="C132" s="16" t="e">
        <f>VLOOKUP(J132,#REF!,2,0)</f>
        <v>#REF!</v>
      </c>
      <c r="D132" s="24" t="s">
        <v>472</v>
      </c>
      <c r="E132" s="24"/>
      <c r="F132" s="26">
        <v>16071.3</v>
      </c>
      <c r="G132" s="26"/>
      <c r="H132" s="29">
        <v>16071.3</v>
      </c>
      <c r="I132" s="29">
        <v>0</v>
      </c>
      <c r="J132" s="29">
        <v>16071.3</v>
      </c>
      <c r="K132" s="21">
        <v>16071.3</v>
      </c>
      <c r="L132" s="21">
        <v>0</v>
      </c>
      <c r="M132" s="29">
        <v>16071.3</v>
      </c>
      <c r="N132" s="29"/>
      <c r="O132" s="29">
        <v>16071.3</v>
      </c>
      <c r="P132" s="55">
        <f t="shared" ref="P132:P146" si="14">O132/F132*100</f>
        <v>100</v>
      </c>
      <c r="Q132" s="55">
        <f t="shared" ref="Q132:Q146" si="15">O132/M132*100</f>
        <v>100</v>
      </c>
    </row>
    <row r="133" spans="1:17" s="44" customFormat="1" ht="93.75" hidden="1" x14ac:dyDescent="0.3">
      <c r="A133" s="35"/>
      <c r="B133" s="16" t="s">
        <v>326</v>
      </c>
      <c r="C133" s="16" t="e">
        <f>VLOOKUP(J133,#REF!,2,0)</f>
        <v>#REF!</v>
      </c>
      <c r="D133" s="24" t="s">
        <v>473</v>
      </c>
      <c r="E133" s="24"/>
      <c r="F133" s="26">
        <v>59554.1</v>
      </c>
      <c r="G133" s="26"/>
      <c r="H133" s="29">
        <v>59554.1</v>
      </c>
      <c r="I133" s="29">
        <v>0</v>
      </c>
      <c r="J133" s="29">
        <v>59554.1</v>
      </c>
      <c r="K133" s="21">
        <v>59554.1</v>
      </c>
      <c r="L133" s="21">
        <v>0</v>
      </c>
      <c r="M133" s="29">
        <v>59554.1</v>
      </c>
      <c r="N133" s="29"/>
      <c r="O133" s="29">
        <v>59554.1</v>
      </c>
      <c r="P133" s="55">
        <f t="shared" si="14"/>
        <v>100</v>
      </c>
      <c r="Q133" s="55">
        <f t="shared" si="15"/>
        <v>100</v>
      </c>
    </row>
    <row r="134" spans="1:17" s="44" customFormat="1" ht="75" hidden="1" x14ac:dyDescent="0.3">
      <c r="A134" s="35"/>
      <c r="B134" s="16" t="s">
        <v>327</v>
      </c>
      <c r="C134" s="16" t="e">
        <f>VLOOKUP(J134,#REF!,2,0)</f>
        <v>#REF!</v>
      </c>
      <c r="D134" s="24" t="s">
        <v>474</v>
      </c>
      <c r="E134" s="24"/>
      <c r="F134" s="26">
        <v>75187.5</v>
      </c>
      <c r="G134" s="26"/>
      <c r="H134" s="29">
        <v>75187.5</v>
      </c>
      <c r="I134" s="29">
        <v>0</v>
      </c>
      <c r="J134" s="29">
        <v>75187.5</v>
      </c>
      <c r="K134" s="21">
        <v>75187.5</v>
      </c>
      <c r="L134" s="21">
        <v>0</v>
      </c>
      <c r="M134" s="29">
        <v>75187.5</v>
      </c>
      <c r="N134" s="29"/>
      <c r="O134" s="29">
        <v>75187.5</v>
      </c>
      <c r="P134" s="55">
        <f t="shared" si="14"/>
        <v>100</v>
      </c>
      <c r="Q134" s="55">
        <f t="shared" si="15"/>
        <v>100</v>
      </c>
    </row>
    <row r="135" spans="1:17" s="44" customFormat="1" ht="102.75" hidden="1" customHeight="1" x14ac:dyDescent="0.3">
      <c r="A135" s="35"/>
      <c r="B135" s="16" t="s">
        <v>328</v>
      </c>
      <c r="C135" s="16" t="e">
        <f>VLOOKUP(J135,#REF!,2,0)</f>
        <v>#REF!</v>
      </c>
      <c r="D135" s="24" t="s">
        <v>475</v>
      </c>
      <c r="E135" s="24"/>
      <c r="F135" s="26">
        <v>164.9</v>
      </c>
      <c r="G135" s="26"/>
      <c r="H135" s="29">
        <v>164.9</v>
      </c>
      <c r="I135" s="29">
        <v>0</v>
      </c>
      <c r="J135" s="29">
        <v>164.9</v>
      </c>
      <c r="K135" s="21">
        <v>164.9</v>
      </c>
      <c r="L135" s="21">
        <v>0</v>
      </c>
      <c r="M135" s="29">
        <v>164.9</v>
      </c>
      <c r="N135" s="29">
        <v>9.9999999999994316E-2</v>
      </c>
      <c r="O135" s="29">
        <v>165</v>
      </c>
      <c r="P135" s="55">
        <f t="shared" si="14"/>
        <v>100.06064281382656</v>
      </c>
      <c r="Q135" s="55">
        <f t="shared" si="15"/>
        <v>100.06064281382656</v>
      </c>
    </row>
    <row r="136" spans="1:17" s="44" customFormat="1" ht="37.5" hidden="1" x14ac:dyDescent="0.3">
      <c r="A136" s="35"/>
      <c r="B136" s="16" t="s">
        <v>329</v>
      </c>
      <c r="C136" s="16" t="e">
        <f>VLOOKUP(J136,#REF!,2,0)</f>
        <v>#REF!</v>
      </c>
      <c r="D136" s="24" t="s">
        <v>18</v>
      </c>
      <c r="E136" s="24"/>
      <c r="F136" s="26">
        <v>1110187.6000000001</v>
      </c>
      <c r="G136" s="26"/>
      <c r="H136" s="29">
        <v>1110187.6000000001</v>
      </c>
      <c r="I136" s="29">
        <v>0</v>
      </c>
      <c r="J136" s="29">
        <v>1110187.6000000001</v>
      </c>
      <c r="K136" s="21">
        <v>1110187.6000000001</v>
      </c>
      <c r="L136" s="21">
        <v>0</v>
      </c>
      <c r="M136" s="29">
        <v>1110187.6000000001</v>
      </c>
      <c r="N136" s="29">
        <v>524916</v>
      </c>
      <c r="O136" s="29">
        <v>1635103.6</v>
      </c>
      <c r="P136" s="55">
        <f t="shared" si="14"/>
        <v>147.28173868992951</v>
      </c>
      <c r="Q136" s="55">
        <f t="shared" si="15"/>
        <v>147.28173868992951</v>
      </c>
    </row>
    <row r="137" spans="1:17" s="44" customFormat="1" ht="93.75" hidden="1" x14ac:dyDescent="0.3">
      <c r="A137" s="35"/>
      <c r="B137" s="16" t="s">
        <v>330</v>
      </c>
      <c r="C137" s="16" t="e">
        <f>VLOOKUP(J137,#REF!,2,0)</f>
        <v>#REF!</v>
      </c>
      <c r="D137" s="24" t="s">
        <v>476</v>
      </c>
      <c r="E137" s="24"/>
      <c r="F137" s="26">
        <v>824870.40000000002</v>
      </c>
      <c r="G137" s="26"/>
      <c r="H137" s="29">
        <v>824870.40000000002</v>
      </c>
      <c r="I137" s="29">
        <v>0</v>
      </c>
      <c r="J137" s="29">
        <v>824870.40000000002</v>
      </c>
      <c r="K137" s="21">
        <v>824870.40000000002</v>
      </c>
      <c r="L137" s="21">
        <v>0</v>
      </c>
      <c r="M137" s="29">
        <v>824870.40000000002</v>
      </c>
      <c r="N137" s="29">
        <v>-245620.5</v>
      </c>
      <c r="O137" s="29">
        <v>579249.9</v>
      </c>
      <c r="P137" s="55">
        <f t="shared" si="14"/>
        <v>70.22314050789069</v>
      </c>
      <c r="Q137" s="55">
        <f t="shared" si="15"/>
        <v>70.22314050789069</v>
      </c>
    </row>
    <row r="138" spans="1:17" s="44" customFormat="1" ht="42" hidden="1" customHeight="1" x14ac:dyDescent="0.3">
      <c r="A138" s="35"/>
      <c r="B138" s="16" t="s">
        <v>331</v>
      </c>
      <c r="C138" s="16" t="e">
        <f>VLOOKUP(J138,#REF!,2,0)</f>
        <v>#REF!</v>
      </c>
      <c r="D138" s="24" t="s">
        <v>332</v>
      </c>
      <c r="E138" s="24"/>
      <c r="F138" s="26">
        <v>37806.1</v>
      </c>
      <c r="G138" s="26"/>
      <c r="H138" s="29">
        <v>37806.1</v>
      </c>
      <c r="I138" s="29">
        <v>0</v>
      </c>
      <c r="J138" s="29">
        <v>37806.1</v>
      </c>
      <c r="K138" s="21">
        <v>37806.1</v>
      </c>
      <c r="L138" s="21">
        <v>0</v>
      </c>
      <c r="M138" s="29">
        <v>37806.1</v>
      </c>
      <c r="N138" s="29"/>
      <c r="O138" s="29">
        <v>37806.1</v>
      </c>
      <c r="P138" s="55">
        <f t="shared" si="14"/>
        <v>100</v>
      </c>
      <c r="Q138" s="55">
        <f t="shared" si="15"/>
        <v>100</v>
      </c>
    </row>
    <row r="139" spans="1:17" s="44" customFormat="1" ht="37.5" hidden="1" x14ac:dyDescent="0.3">
      <c r="A139" s="35"/>
      <c r="B139" s="16" t="s">
        <v>333</v>
      </c>
      <c r="C139" s="16" t="e">
        <f>VLOOKUP(J139,#REF!,2,0)</f>
        <v>#REF!</v>
      </c>
      <c r="D139" s="24" t="s">
        <v>50</v>
      </c>
      <c r="E139" s="24"/>
      <c r="F139" s="26">
        <v>49409.599999999999</v>
      </c>
      <c r="G139" s="26"/>
      <c r="H139" s="29">
        <v>49409.599999999999</v>
      </c>
      <c r="I139" s="29">
        <v>0</v>
      </c>
      <c r="J139" s="29">
        <v>49409.599999999999</v>
      </c>
      <c r="K139" s="21">
        <v>49409.599999999999</v>
      </c>
      <c r="L139" s="21">
        <v>0</v>
      </c>
      <c r="M139" s="29">
        <v>49409.599999999999</v>
      </c>
      <c r="N139" s="29">
        <v>1748.7000000000044</v>
      </c>
      <c r="O139" s="29">
        <v>51158.3</v>
      </c>
      <c r="P139" s="55">
        <f t="shared" si="14"/>
        <v>103.53919076454778</v>
      </c>
      <c r="Q139" s="55">
        <f t="shared" si="15"/>
        <v>103.53919076454778</v>
      </c>
    </row>
    <row r="140" spans="1:17" s="44" customFormat="1" ht="119.25" hidden="1" customHeight="1" x14ac:dyDescent="0.3">
      <c r="A140" s="35"/>
      <c r="B140" s="16" t="s">
        <v>334</v>
      </c>
      <c r="C140" s="16" t="e">
        <f>VLOOKUP(J140,#REF!,2,0)</f>
        <v>#REF!</v>
      </c>
      <c r="D140" s="24" t="s">
        <v>51</v>
      </c>
      <c r="E140" s="24"/>
      <c r="F140" s="26">
        <v>268931.59999999998</v>
      </c>
      <c r="G140" s="26"/>
      <c r="H140" s="29">
        <v>268931.59999999998</v>
      </c>
      <c r="I140" s="29">
        <v>0</v>
      </c>
      <c r="J140" s="29">
        <v>268931.59999999998</v>
      </c>
      <c r="K140" s="21">
        <v>268931.59999999998</v>
      </c>
      <c r="L140" s="21">
        <v>0</v>
      </c>
      <c r="M140" s="29">
        <v>268931.59999999998</v>
      </c>
      <c r="N140" s="29">
        <v>20770.600000000035</v>
      </c>
      <c r="O140" s="29">
        <v>289702.2</v>
      </c>
      <c r="P140" s="55">
        <f t="shared" si="14"/>
        <v>107.72337650168298</v>
      </c>
      <c r="Q140" s="55">
        <f t="shared" si="15"/>
        <v>107.72337650168298</v>
      </c>
    </row>
    <row r="141" spans="1:17" s="44" customFormat="1" ht="56.25" hidden="1" x14ac:dyDescent="0.3">
      <c r="A141" s="35"/>
      <c r="B141" s="16" t="s">
        <v>335</v>
      </c>
      <c r="C141" s="16" t="e">
        <f>VLOOKUP(J141,#REF!,2,0)</f>
        <v>#REF!</v>
      </c>
      <c r="D141" s="24" t="s">
        <v>171</v>
      </c>
      <c r="E141" s="24"/>
      <c r="F141" s="26">
        <v>1489517.1</v>
      </c>
      <c r="G141" s="26"/>
      <c r="H141" s="29">
        <v>1489517.1</v>
      </c>
      <c r="I141" s="29">
        <v>0</v>
      </c>
      <c r="J141" s="29">
        <v>1489517.1</v>
      </c>
      <c r="K141" s="21">
        <v>1489517.1</v>
      </c>
      <c r="L141" s="21">
        <v>0</v>
      </c>
      <c r="M141" s="29">
        <v>1489517.1</v>
      </c>
      <c r="N141" s="29"/>
      <c r="O141" s="29">
        <v>1489517.1</v>
      </c>
      <c r="P141" s="55">
        <f t="shared" si="14"/>
        <v>100</v>
      </c>
      <c r="Q141" s="55">
        <f t="shared" si="15"/>
        <v>100</v>
      </c>
    </row>
    <row r="142" spans="1:17" s="44" customFormat="1" ht="37.5" hidden="1" x14ac:dyDescent="0.3">
      <c r="A142" s="35"/>
      <c r="B142" s="16" t="s">
        <v>336</v>
      </c>
      <c r="C142" s="16" t="e">
        <f>VLOOKUP(J142,#REF!,2,0)</f>
        <v>#REF!</v>
      </c>
      <c r="D142" s="24" t="s">
        <v>172</v>
      </c>
      <c r="E142" s="24"/>
      <c r="F142" s="26">
        <v>110008.3</v>
      </c>
      <c r="G142" s="26"/>
      <c r="H142" s="29">
        <v>110008.3</v>
      </c>
      <c r="I142" s="29">
        <v>0</v>
      </c>
      <c r="J142" s="29">
        <v>110008.3</v>
      </c>
      <c r="K142" s="21">
        <v>110008.3</v>
      </c>
      <c r="L142" s="21">
        <v>0</v>
      </c>
      <c r="M142" s="29">
        <v>110008.3</v>
      </c>
      <c r="N142" s="29"/>
      <c r="O142" s="29">
        <v>110008.3</v>
      </c>
      <c r="P142" s="55">
        <f t="shared" si="14"/>
        <v>100</v>
      </c>
      <c r="Q142" s="55">
        <f t="shared" si="15"/>
        <v>100</v>
      </c>
    </row>
    <row r="143" spans="1:17" s="44" customFormat="1" ht="19.5" x14ac:dyDescent="0.35">
      <c r="A143" s="35"/>
      <c r="B143" s="16"/>
      <c r="C143" s="16"/>
      <c r="D143" s="9" t="s">
        <v>362</v>
      </c>
      <c r="E143" s="24"/>
      <c r="F143" s="34">
        <v>2546507.9000000004</v>
      </c>
      <c r="G143" s="34">
        <v>747465.4</v>
      </c>
      <c r="H143" s="34">
        <v>3293973.3000000003</v>
      </c>
      <c r="I143" s="43">
        <v>0</v>
      </c>
      <c r="J143" s="34">
        <v>3293973.3000000003</v>
      </c>
      <c r="K143" s="34">
        <v>3293973.3000000003</v>
      </c>
      <c r="L143" s="20">
        <v>0</v>
      </c>
      <c r="M143" s="34">
        <v>3293973.3000000003</v>
      </c>
      <c r="N143" s="34">
        <v>1205256.899999999</v>
      </c>
      <c r="O143" s="34">
        <v>4499230.1999999993</v>
      </c>
      <c r="P143" s="53">
        <f t="shared" si="14"/>
        <v>176.68235782814571</v>
      </c>
      <c r="Q143" s="53">
        <f t="shared" si="15"/>
        <v>136.58975924303937</v>
      </c>
    </row>
    <row r="144" spans="1:17" s="44" customFormat="1" ht="56.25" hidden="1" x14ac:dyDescent="0.3">
      <c r="A144" s="35"/>
      <c r="B144" s="16" t="s">
        <v>337</v>
      </c>
      <c r="C144" s="16" t="e">
        <f>VLOOKUP(J144,#REF!,2,0)</f>
        <v>#REF!</v>
      </c>
      <c r="D144" s="24" t="s">
        <v>30</v>
      </c>
      <c r="E144" s="24"/>
      <c r="F144" s="26">
        <v>94579.1</v>
      </c>
      <c r="G144" s="26"/>
      <c r="H144" s="29">
        <v>94579.1</v>
      </c>
      <c r="I144" s="29">
        <v>0</v>
      </c>
      <c r="J144" s="29">
        <v>94579.1</v>
      </c>
      <c r="K144" s="21">
        <v>94579.1</v>
      </c>
      <c r="L144" s="21">
        <v>0</v>
      </c>
      <c r="M144" s="29">
        <v>94579.1</v>
      </c>
      <c r="N144" s="29">
        <v>2012.6999999999971</v>
      </c>
      <c r="O144" s="29">
        <v>96591.8</v>
      </c>
      <c r="P144" s="55">
        <f t="shared" si="14"/>
        <v>102.12806000480022</v>
      </c>
      <c r="Q144" s="55">
        <f t="shared" si="15"/>
        <v>102.12806000480022</v>
      </c>
    </row>
    <row r="145" spans="1:17" s="44" customFormat="1" ht="75" hidden="1" x14ac:dyDescent="0.3">
      <c r="A145" s="35"/>
      <c r="B145" s="16" t="s">
        <v>338</v>
      </c>
      <c r="C145" s="16" t="e">
        <f>VLOOKUP(J145,#REF!,2,0)</f>
        <v>#REF!</v>
      </c>
      <c r="D145" s="24" t="s">
        <v>52</v>
      </c>
      <c r="E145" s="24"/>
      <c r="F145" s="26">
        <v>265030.3</v>
      </c>
      <c r="G145" s="26"/>
      <c r="H145" s="29">
        <v>265030.3</v>
      </c>
      <c r="I145" s="29">
        <v>0</v>
      </c>
      <c r="J145" s="29">
        <v>265030.3</v>
      </c>
      <c r="K145" s="21">
        <v>265030.3</v>
      </c>
      <c r="L145" s="21">
        <v>0</v>
      </c>
      <c r="M145" s="29">
        <v>265030.3</v>
      </c>
      <c r="N145" s="29"/>
      <c r="O145" s="29">
        <v>265030.3</v>
      </c>
      <c r="P145" s="55">
        <f t="shared" si="14"/>
        <v>100</v>
      </c>
      <c r="Q145" s="55">
        <f t="shared" si="15"/>
        <v>100</v>
      </c>
    </row>
    <row r="146" spans="1:17" s="44" customFormat="1" ht="55.5" hidden="1" customHeight="1" x14ac:dyDescent="0.3">
      <c r="A146" s="35"/>
      <c r="B146" s="16" t="s">
        <v>339</v>
      </c>
      <c r="C146" s="16" t="e">
        <f>VLOOKUP(J146,#REF!,2,0)</f>
        <v>#REF!</v>
      </c>
      <c r="D146" s="24" t="s">
        <v>53</v>
      </c>
      <c r="E146" s="24"/>
      <c r="F146" s="26">
        <v>175129.4</v>
      </c>
      <c r="G146" s="26"/>
      <c r="H146" s="29">
        <v>175129.4</v>
      </c>
      <c r="I146" s="29">
        <v>0</v>
      </c>
      <c r="J146" s="29">
        <v>175129.4</v>
      </c>
      <c r="K146" s="21">
        <v>175129.4</v>
      </c>
      <c r="L146" s="21">
        <v>0</v>
      </c>
      <c r="M146" s="29">
        <v>175129.4</v>
      </c>
      <c r="N146" s="29"/>
      <c r="O146" s="29">
        <v>175129.4</v>
      </c>
      <c r="P146" s="55">
        <f t="shared" si="14"/>
        <v>100</v>
      </c>
      <c r="Q146" s="55">
        <f t="shared" si="15"/>
        <v>100</v>
      </c>
    </row>
    <row r="147" spans="1:17" s="44" customFormat="1" ht="55.5" hidden="1" customHeight="1" x14ac:dyDescent="0.3">
      <c r="A147" s="35"/>
      <c r="B147" s="16" t="s">
        <v>562</v>
      </c>
      <c r="C147" s="16" t="s">
        <v>562</v>
      </c>
      <c r="D147" s="24" t="s">
        <v>563</v>
      </c>
      <c r="E147" s="24"/>
      <c r="F147" s="26"/>
      <c r="G147" s="26"/>
      <c r="H147" s="29"/>
      <c r="I147" s="29"/>
      <c r="J147" s="29"/>
      <c r="K147" s="21"/>
      <c r="L147" s="21"/>
      <c r="M147" s="29"/>
      <c r="N147" s="29">
        <v>5419.1</v>
      </c>
      <c r="O147" s="29">
        <v>5419.1</v>
      </c>
      <c r="P147" s="55"/>
      <c r="Q147" s="55"/>
    </row>
    <row r="148" spans="1:17" s="44" customFormat="1" ht="236.25" hidden="1" customHeight="1" x14ac:dyDescent="0.3">
      <c r="A148" s="35"/>
      <c r="B148" s="16" t="s">
        <v>340</v>
      </c>
      <c r="C148" s="16" t="e">
        <f>VLOOKUP(J148,#REF!,2,0)</f>
        <v>#REF!</v>
      </c>
      <c r="D148" s="24" t="s">
        <v>341</v>
      </c>
      <c r="E148" s="24"/>
      <c r="F148" s="26">
        <v>3369.7</v>
      </c>
      <c r="G148" s="26"/>
      <c r="H148" s="29">
        <v>3369.7</v>
      </c>
      <c r="I148" s="29">
        <v>0</v>
      </c>
      <c r="J148" s="29">
        <v>3369.7</v>
      </c>
      <c r="K148" s="21">
        <v>3369.7</v>
      </c>
      <c r="L148" s="21">
        <v>0</v>
      </c>
      <c r="M148" s="29">
        <v>3369.7</v>
      </c>
      <c r="N148" s="29"/>
      <c r="O148" s="29">
        <v>3369.7</v>
      </c>
      <c r="P148" s="55">
        <f t="shared" ref="P148:P153" si="16">O148/F148*100</f>
        <v>100</v>
      </c>
      <c r="Q148" s="55">
        <f t="shared" ref="Q148:Q153" si="17">O148/M148*100</f>
        <v>100</v>
      </c>
    </row>
    <row r="149" spans="1:17" s="44" customFormat="1" ht="56.25" hidden="1" x14ac:dyDescent="0.3">
      <c r="A149" s="35"/>
      <c r="B149" s="16" t="s">
        <v>342</v>
      </c>
      <c r="C149" s="16" t="e">
        <f>VLOOKUP(J149,#REF!,2,0)</f>
        <v>#REF!</v>
      </c>
      <c r="D149" s="24" t="s">
        <v>477</v>
      </c>
      <c r="E149" s="24"/>
      <c r="F149" s="26">
        <v>16023.4</v>
      </c>
      <c r="G149" s="26"/>
      <c r="H149" s="29">
        <v>16023.4</v>
      </c>
      <c r="I149" s="29">
        <v>0</v>
      </c>
      <c r="J149" s="29">
        <v>16023.4</v>
      </c>
      <c r="K149" s="21">
        <v>16023.4</v>
      </c>
      <c r="L149" s="21">
        <v>0</v>
      </c>
      <c r="M149" s="29">
        <v>16023.4</v>
      </c>
      <c r="N149" s="29">
        <v>7422.6</v>
      </c>
      <c r="O149" s="29">
        <v>23446</v>
      </c>
      <c r="P149" s="55">
        <f t="shared" si="16"/>
        <v>146.3235018785027</v>
      </c>
      <c r="Q149" s="55">
        <f t="shared" si="17"/>
        <v>146.3235018785027</v>
      </c>
    </row>
    <row r="150" spans="1:17" s="44" customFormat="1" ht="83.25" hidden="1" customHeight="1" x14ac:dyDescent="0.3">
      <c r="A150" s="35"/>
      <c r="B150" s="16" t="s">
        <v>343</v>
      </c>
      <c r="C150" s="16" t="e">
        <f>VLOOKUP(J150,#REF!,2,0)</f>
        <v>#REF!</v>
      </c>
      <c r="D150" s="24" t="s">
        <v>173</v>
      </c>
      <c r="E150" s="24"/>
      <c r="F150" s="26">
        <v>925780.6</v>
      </c>
      <c r="G150" s="26"/>
      <c r="H150" s="29">
        <v>925780.6</v>
      </c>
      <c r="I150" s="29">
        <v>0</v>
      </c>
      <c r="J150" s="29">
        <v>925780.6</v>
      </c>
      <c r="K150" s="21">
        <v>925780.6</v>
      </c>
      <c r="L150" s="21">
        <v>0</v>
      </c>
      <c r="M150" s="29">
        <v>925780.6</v>
      </c>
      <c r="N150" s="29">
        <v>8410.7000000000698</v>
      </c>
      <c r="O150" s="29">
        <v>934191.3</v>
      </c>
      <c r="P150" s="55">
        <f t="shared" si="16"/>
        <v>100.90849819060801</v>
      </c>
      <c r="Q150" s="55">
        <f t="shared" si="17"/>
        <v>100.90849819060801</v>
      </c>
    </row>
    <row r="151" spans="1:17" s="44" customFormat="1" ht="75" hidden="1" x14ac:dyDescent="0.3">
      <c r="A151" s="35"/>
      <c r="B151" s="16" t="s">
        <v>344</v>
      </c>
      <c r="C151" s="16" t="e">
        <f>VLOOKUP(J151,#REF!,2,0)</f>
        <v>#REF!</v>
      </c>
      <c r="D151" s="24" t="s">
        <v>478</v>
      </c>
      <c r="E151" s="24"/>
      <c r="F151" s="26">
        <v>8468.1</v>
      </c>
      <c r="G151" s="26"/>
      <c r="H151" s="29">
        <v>8468.1</v>
      </c>
      <c r="I151" s="29">
        <v>0</v>
      </c>
      <c r="J151" s="29">
        <v>8468.1</v>
      </c>
      <c r="K151" s="21">
        <v>8468.1</v>
      </c>
      <c r="L151" s="21">
        <v>0</v>
      </c>
      <c r="M151" s="29">
        <v>8468.1</v>
      </c>
      <c r="N151" s="29">
        <v>-8468.1</v>
      </c>
      <c r="O151" s="29"/>
      <c r="P151" s="55">
        <f t="shared" si="16"/>
        <v>0</v>
      </c>
      <c r="Q151" s="55">
        <f t="shared" si="17"/>
        <v>0</v>
      </c>
    </row>
    <row r="152" spans="1:17" s="44" customFormat="1" ht="61.5" hidden="1" customHeight="1" x14ac:dyDescent="0.3">
      <c r="A152" s="35"/>
      <c r="B152" s="16" t="s">
        <v>345</v>
      </c>
      <c r="C152" s="16" t="e">
        <f>VLOOKUP(J152,#REF!,2,0)</f>
        <v>#REF!</v>
      </c>
      <c r="D152" s="24" t="s">
        <v>346</v>
      </c>
      <c r="E152" s="24"/>
      <c r="F152" s="26">
        <v>95903.9</v>
      </c>
      <c r="G152" s="26"/>
      <c r="H152" s="29">
        <v>95903.9</v>
      </c>
      <c r="I152" s="29">
        <v>0</v>
      </c>
      <c r="J152" s="29">
        <v>95903.9</v>
      </c>
      <c r="K152" s="21">
        <v>95903.9</v>
      </c>
      <c r="L152" s="21">
        <v>0</v>
      </c>
      <c r="M152" s="29">
        <v>95903.9</v>
      </c>
      <c r="N152" s="29">
        <v>-89554.2</v>
      </c>
      <c r="O152" s="29">
        <v>6349.7</v>
      </c>
      <c r="P152" s="55">
        <f t="shared" si="16"/>
        <v>6.6208986287314699</v>
      </c>
      <c r="Q152" s="55">
        <f t="shared" si="17"/>
        <v>6.6208986287314699</v>
      </c>
    </row>
    <row r="153" spans="1:17" s="44" customFormat="1" ht="168.75" hidden="1" x14ac:dyDescent="0.3">
      <c r="A153" s="35"/>
      <c r="B153" s="16" t="s">
        <v>347</v>
      </c>
      <c r="C153" s="16" t="e">
        <f>VLOOKUP(J153,#REF!,2,0)</f>
        <v>#REF!</v>
      </c>
      <c r="D153" s="24" t="s">
        <v>348</v>
      </c>
      <c r="E153" s="24"/>
      <c r="F153" s="26">
        <v>101726.6</v>
      </c>
      <c r="G153" s="26"/>
      <c r="H153" s="29">
        <v>101726.6</v>
      </c>
      <c r="I153" s="29">
        <v>0</v>
      </c>
      <c r="J153" s="29">
        <v>101726.6</v>
      </c>
      <c r="K153" s="21">
        <v>101726.6</v>
      </c>
      <c r="L153" s="21">
        <v>0</v>
      </c>
      <c r="M153" s="29">
        <v>101726.6</v>
      </c>
      <c r="N153" s="29">
        <v>-10188.5</v>
      </c>
      <c r="O153" s="29">
        <v>91538.1</v>
      </c>
      <c r="P153" s="55">
        <f t="shared" si="16"/>
        <v>89.984428851450843</v>
      </c>
      <c r="Q153" s="55">
        <f t="shared" si="17"/>
        <v>89.984428851450843</v>
      </c>
    </row>
    <row r="154" spans="1:17" s="44" customFormat="1" ht="93.75" hidden="1" x14ac:dyDescent="0.3">
      <c r="A154" s="35"/>
      <c r="B154" s="16" t="s">
        <v>564</v>
      </c>
      <c r="C154" s="16" t="s">
        <v>564</v>
      </c>
      <c r="D154" s="24" t="s">
        <v>565</v>
      </c>
      <c r="E154" s="24"/>
      <c r="F154" s="26"/>
      <c r="G154" s="26"/>
      <c r="H154" s="29"/>
      <c r="I154" s="29"/>
      <c r="J154" s="29"/>
      <c r="K154" s="21"/>
      <c r="L154" s="21"/>
      <c r="M154" s="29"/>
      <c r="N154" s="29">
        <v>184103.5</v>
      </c>
      <c r="O154" s="29">
        <v>184103.5</v>
      </c>
      <c r="P154" s="55"/>
      <c r="Q154" s="55"/>
    </row>
    <row r="155" spans="1:17" s="44" customFormat="1" ht="56.25" hidden="1" x14ac:dyDescent="0.3">
      <c r="A155" s="35"/>
      <c r="B155" s="16" t="s">
        <v>349</v>
      </c>
      <c r="C155" s="16" t="e">
        <f>VLOOKUP(J155,#REF!,2,0)</f>
        <v>#REF!</v>
      </c>
      <c r="D155" s="24" t="s">
        <v>350</v>
      </c>
      <c r="E155" s="24"/>
      <c r="F155" s="26">
        <v>604201.6</v>
      </c>
      <c r="G155" s="26"/>
      <c r="H155" s="29">
        <v>604201.6</v>
      </c>
      <c r="I155" s="29">
        <v>0</v>
      </c>
      <c r="J155" s="29">
        <v>604201.6</v>
      </c>
      <c r="K155" s="21">
        <v>604201.6</v>
      </c>
      <c r="L155" s="21">
        <v>0</v>
      </c>
      <c r="M155" s="29">
        <v>604201.6</v>
      </c>
      <c r="N155" s="29">
        <v>-237938</v>
      </c>
      <c r="O155" s="29">
        <v>366263.6</v>
      </c>
      <c r="P155" s="55">
        <f t="shared" ref="P155:P161" si="18">O155/F155*100</f>
        <v>60.619435632080418</v>
      </c>
      <c r="Q155" s="55">
        <f t="shared" ref="Q155:Q168" si="19">O155/M155*100</f>
        <v>60.619435632080418</v>
      </c>
    </row>
    <row r="156" spans="1:17" s="44" customFormat="1" ht="95.25" hidden="1" customHeight="1" x14ac:dyDescent="0.3">
      <c r="A156" s="35"/>
      <c r="B156" s="16" t="s">
        <v>351</v>
      </c>
      <c r="C156" s="16" t="e">
        <f>VLOOKUP(J156,#REF!,2,0)</f>
        <v>#REF!</v>
      </c>
      <c r="D156" s="24" t="s">
        <v>352</v>
      </c>
      <c r="E156" s="24"/>
      <c r="F156" s="26">
        <v>152848.1</v>
      </c>
      <c r="G156" s="26"/>
      <c r="H156" s="29">
        <v>152848.1</v>
      </c>
      <c r="I156" s="29">
        <v>0</v>
      </c>
      <c r="J156" s="29">
        <v>152848.1</v>
      </c>
      <c r="K156" s="21">
        <v>152848.1</v>
      </c>
      <c r="L156" s="21">
        <v>0</v>
      </c>
      <c r="M156" s="29">
        <v>152848.1</v>
      </c>
      <c r="N156" s="29"/>
      <c r="O156" s="29">
        <v>152848.1</v>
      </c>
      <c r="P156" s="55">
        <f t="shared" si="18"/>
        <v>100</v>
      </c>
      <c r="Q156" s="55">
        <f t="shared" si="19"/>
        <v>100</v>
      </c>
    </row>
    <row r="157" spans="1:17" s="44" customFormat="1" ht="93.75" hidden="1" x14ac:dyDescent="0.3">
      <c r="A157" s="35"/>
      <c r="B157" s="16" t="s">
        <v>353</v>
      </c>
      <c r="C157" s="16" t="e">
        <f>VLOOKUP(J157,#REF!,2,0)</f>
        <v>#REF!</v>
      </c>
      <c r="D157" s="24" t="s">
        <v>174</v>
      </c>
      <c r="E157" s="24"/>
      <c r="F157" s="26">
        <v>70000</v>
      </c>
      <c r="G157" s="26"/>
      <c r="H157" s="29">
        <v>70000</v>
      </c>
      <c r="I157" s="29">
        <v>0</v>
      </c>
      <c r="J157" s="29">
        <v>70000</v>
      </c>
      <c r="K157" s="21">
        <v>70000</v>
      </c>
      <c r="L157" s="21">
        <v>0</v>
      </c>
      <c r="M157" s="29">
        <v>70000</v>
      </c>
      <c r="N157" s="29">
        <v>48300</v>
      </c>
      <c r="O157" s="29">
        <v>118300</v>
      </c>
      <c r="P157" s="55">
        <f t="shared" si="18"/>
        <v>169</v>
      </c>
      <c r="Q157" s="55">
        <f t="shared" si="19"/>
        <v>169</v>
      </c>
    </row>
    <row r="158" spans="1:17" s="44" customFormat="1" ht="75" hidden="1" x14ac:dyDescent="0.3">
      <c r="A158" s="35"/>
      <c r="B158" s="16" t="s">
        <v>354</v>
      </c>
      <c r="C158" s="16" t="e">
        <f>VLOOKUP(J158,#REF!,2,0)</f>
        <v>#REF!</v>
      </c>
      <c r="D158" s="24" t="s">
        <v>63</v>
      </c>
      <c r="E158" s="24"/>
      <c r="F158" s="26">
        <v>15545.5</v>
      </c>
      <c r="G158" s="26"/>
      <c r="H158" s="29">
        <v>15545.5</v>
      </c>
      <c r="I158" s="29">
        <v>0</v>
      </c>
      <c r="J158" s="29">
        <v>15545.5</v>
      </c>
      <c r="K158" s="21">
        <v>15545.5</v>
      </c>
      <c r="L158" s="21">
        <v>0</v>
      </c>
      <c r="M158" s="29">
        <v>15545.5</v>
      </c>
      <c r="N158" s="29">
        <v>-7875.5</v>
      </c>
      <c r="O158" s="29">
        <v>7670</v>
      </c>
      <c r="P158" s="55">
        <f t="shared" si="18"/>
        <v>49.339037020359591</v>
      </c>
      <c r="Q158" s="55">
        <f t="shared" si="19"/>
        <v>49.339037020359591</v>
      </c>
    </row>
    <row r="159" spans="1:17" s="44" customFormat="1" ht="48" hidden="1" customHeight="1" x14ac:dyDescent="0.3">
      <c r="A159" s="35"/>
      <c r="B159" s="16" t="s">
        <v>355</v>
      </c>
      <c r="C159" s="16" t="e">
        <f>VLOOKUP(J159,#REF!,2,0)</f>
        <v>#REF!</v>
      </c>
      <c r="D159" s="24" t="s">
        <v>54</v>
      </c>
      <c r="E159" s="24"/>
      <c r="F159" s="26">
        <v>2500</v>
      </c>
      <c r="G159" s="26"/>
      <c r="H159" s="29">
        <v>2500</v>
      </c>
      <c r="I159" s="29">
        <v>0</v>
      </c>
      <c r="J159" s="29">
        <v>2500</v>
      </c>
      <c r="K159" s="21">
        <v>2500</v>
      </c>
      <c r="L159" s="21">
        <v>0</v>
      </c>
      <c r="M159" s="29">
        <v>2500</v>
      </c>
      <c r="N159" s="29"/>
      <c r="O159" s="29">
        <v>2500</v>
      </c>
      <c r="P159" s="55">
        <f t="shared" si="18"/>
        <v>100</v>
      </c>
      <c r="Q159" s="55">
        <f t="shared" si="19"/>
        <v>100</v>
      </c>
    </row>
    <row r="160" spans="1:17" s="44" customFormat="1" ht="56.25" hidden="1" x14ac:dyDescent="0.3">
      <c r="A160" s="35"/>
      <c r="B160" s="16" t="s">
        <v>356</v>
      </c>
      <c r="C160" s="16" t="e">
        <f>VLOOKUP(J160,#REF!,2,0)</f>
        <v>#REF!</v>
      </c>
      <c r="D160" s="24" t="s">
        <v>175</v>
      </c>
      <c r="E160" s="24"/>
      <c r="F160" s="26">
        <v>15000</v>
      </c>
      <c r="G160" s="26"/>
      <c r="H160" s="29">
        <v>15000</v>
      </c>
      <c r="I160" s="29">
        <v>0</v>
      </c>
      <c r="J160" s="29">
        <v>15000</v>
      </c>
      <c r="K160" s="21">
        <v>15000</v>
      </c>
      <c r="L160" s="21">
        <v>0</v>
      </c>
      <c r="M160" s="29">
        <v>15000</v>
      </c>
      <c r="N160" s="29"/>
      <c r="O160" s="29">
        <v>15000</v>
      </c>
      <c r="P160" s="55">
        <f t="shared" si="18"/>
        <v>100</v>
      </c>
      <c r="Q160" s="55">
        <f t="shared" si="19"/>
        <v>100</v>
      </c>
    </row>
    <row r="161" spans="1:18" s="44" customFormat="1" ht="82.5" hidden="1" customHeight="1" x14ac:dyDescent="0.3">
      <c r="A161" s="35"/>
      <c r="B161" s="16" t="s">
        <v>357</v>
      </c>
      <c r="C161" s="16" t="e">
        <f>VLOOKUP(J161,#REF!,2,0)</f>
        <v>#REF!</v>
      </c>
      <c r="D161" s="24" t="s">
        <v>55</v>
      </c>
      <c r="E161" s="24"/>
      <c r="F161" s="26">
        <v>401.6</v>
      </c>
      <c r="G161" s="26"/>
      <c r="H161" s="29">
        <v>401.6</v>
      </c>
      <c r="I161" s="29">
        <v>0</v>
      </c>
      <c r="J161" s="29">
        <v>401.6</v>
      </c>
      <c r="K161" s="21">
        <v>401.6</v>
      </c>
      <c r="L161" s="21">
        <v>0</v>
      </c>
      <c r="M161" s="29">
        <v>401.6</v>
      </c>
      <c r="N161" s="29"/>
      <c r="O161" s="29">
        <v>401.6</v>
      </c>
      <c r="P161" s="55">
        <f t="shared" si="18"/>
        <v>100</v>
      </c>
      <c r="Q161" s="55">
        <f t="shared" si="19"/>
        <v>100</v>
      </c>
    </row>
    <row r="162" spans="1:18" s="44" customFormat="1" ht="81.75" hidden="1" customHeight="1" x14ac:dyDescent="0.3">
      <c r="A162" s="35"/>
      <c r="B162" s="16" t="s">
        <v>462</v>
      </c>
      <c r="C162" s="16" t="e">
        <f>VLOOKUP(J162,#REF!,2,0)</f>
        <v>#REF!</v>
      </c>
      <c r="D162" s="24" t="s">
        <v>446</v>
      </c>
      <c r="E162" s="24"/>
      <c r="F162" s="26"/>
      <c r="G162" s="26">
        <v>608781.5</v>
      </c>
      <c r="H162" s="29">
        <v>608781.5</v>
      </c>
      <c r="I162" s="29">
        <v>0</v>
      </c>
      <c r="J162" s="29">
        <v>608781.5</v>
      </c>
      <c r="K162" s="21">
        <v>608781.5</v>
      </c>
      <c r="L162" s="21">
        <v>0</v>
      </c>
      <c r="M162" s="29">
        <v>608781.5</v>
      </c>
      <c r="N162" s="29">
        <v>176266.80000000005</v>
      </c>
      <c r="O162" s="29">
        <v>785048.3</v>
      </c>
      <c r="P162" s="55"/>
      <c r="Q162" s="55">
        <f t="shared" si="19"/>
        <v>128.95403359004834</v>
      </c>
    </row>
    <row r="163" spans="1:18" s="44" customFormat="1" ht="112.5" hidden="1" x14ac:dyDescent="0.3">
      <c r="A163" s="35"/>
      <c r="B163" s="16" t="s">
        <v>464</v>
      </c>
      <c r="C163" s="16" t="e">
        <f>VLOOKUP(J163,#REF!,2,0)</f>
        <v>#REF!</v>
      </c>
      <c r="D163" s="24" t="s">
        <v>448</v>
      </c>
      <c r="E163" s="24"/>
      <c r="F163" s="26"/>
      <c r="G163" s="26">
        <v>32252</v>
      </c>
      <c r="H163" s="29">
        <v>32252</v>
      </c>
      <c r="I163" s="29">
        <v>0</v>
      </c>
      <c r="J163" s="29">
        <v>32252</v>
      </c>
      <c r="K163" s="21">
        <v>32252</v>
      </c>
      <c r="L163" s="21">
        <v>0</v>
      </c>
      <c r="M163" s="29">
        <v>32252</v>
      </c>
      <c r="N163" s="29">
        <v>3722.3000000000029</v>
      </c>
      <c r="O163" s="29">
        <v>35974.300000000003</v>
      </c>
      <c r="P163" s="55"/>
      <c r="Q163" s="55">
        <f t="shared" si="19"/>
        <v>111.54129976435571</v>
      </c>
    </row>
    <row r="164" spans="1:18" s="44" customFormat="1" ht="56.25" hidden="1" x14ac:dyDescent="0.3">
      <c r="A164" s="35"/>
      <c r="B164" s="16" t="s">
        <v>463</v>
      </c>
      <c r="C164" s="16" t="e">
        <f>VLOOKUP(J164,#REF!,2,0)</f>
        <v>#REF!</v>
      </c>
      <c r="D164" s="24" t="s">
        <v>447</v>
      </c>
      <c r="E164" s="24"/>
      <c r="F164" s="26"/>
      <c r="G164" s="26">
        <v>98734.9</v>
      </c>
      <c r="H164" s="29">
        <v>98734.9</v>
      </c>
      <c r="I164" s="29">
        <v>0</v>
      </c>
      <c r="J164" s="29">
        <v>98734.9</v>
      </c>
      <c r="K164" s="21">
        <v>98734.9</v>
      </c>
      <c r="L164" s="21">
        <v>0</v>
      </c>
      <c r="M164" s="29">
        <v>98734.9</v>
      </c>
      <c r="N164" s="29">
        <v>1123623.5</v>
      </c>
      <c r="O164" s="29">
        <v>1222358.3999999999</v>
      </c>
      <c r="P164" s="55"/>
      <c r="Q164" s="54" t="s">
        <v>574</v>
      </c>
    </row>
    <row r="165" spans="1:18" s="44" customFormat="1" ht="37.5" hidden="1" x14ac:dyDescent="0.3">
      <c r="A165" s="35"/>
      <c r="B165" s="16" t="s">
        <v>465</v>
      </c>
      <c r="C165" s="16" t="e">
        <f>VLOOKUP(J165,#REF!,2,0)</f>
        <v>#REF!</v>
      </c>
      <c r="D165" s="24" t="s">
        <v>449</v>
      </c>
      <c r="E165" s="24"/>
      <c r="F165" s="26"/>
      <c r="G165" s="26">
        <v>7697</v>
      </c>
      <c r="H165" s="29">
        <v>7697</v>
      </c>
      <c r="I165" s="29">
        <v>0</v>
      </c>
      <c r="J165" s="29">
        <v>7697</v>
      </c>
      <c r="K165" s="21">
        <v>7697</v>
      </c>
      <c r="L165" s="21">
        <v>0</v>
      </c>
      <c r="M165" s="29">
        <v>7697</v>
      </c>
      <c r="N165" s="29"/>
      <c r="O165" s="29">
        <v>7697</v>
      </c>
      <c r="P165" s="55"/>
      <c r="Q165" s="55">
        <f>O165/M165*100</f>
        <v>100</v>
      </c>
    </row>
    <row r="166" spans="1:18" s="44" customFormat="1" ht="19.5" x14ac:dyDescent="0.35">
      <c r="A166" s="35"/>
      <c r="B166" s="16"/>
      <c r="C166" s="16"/>
      <c r="D166" s="9" t="s">
        <v>482</v>
      </c>
      <c r="E166" s="24"/>
      <c r="F166" s="34">
        <v>970446.2</v>
      </c>
      <c r="G166" s="34">
        <v>8273.2999999999993</v>
      </c>
      <c r="H166" s="34">
        <v>978719.5</v>
      </c>
      <c r="I166" s="34">
        <v>361409</v>
      </c>
      <c r="J166" s="34">
        <v>1340128.5</v>
      </c>
      <c r="K166" s="34">
        <v>1403865.4</v>
      </c>
      <c r="L166" s="20">
        <v>63736.899999999907</v>
      </c>
      <c r="M166" s="34">
        <v>1403865.4</v>
      </c>
      <c r="N166" s="34">
        <v>-2894.1999999997206</v>
      </c>
      <c r="O166" s="34">
        <v>1400971.2000000002</v>
      </c>
      <c r="P166" s="53">
        <f>O166/F166*100</f>
        <v>144.36361335641277</v>
      </c>
      <c r="Q166" s="53">
        <f t="shared" si="19"/>
        <v>99.793840634579382</v>
      </c>
    </row>
    <row r="167" spans="1:18" s="44" customFormat="1" ht="131.25" hidden="1" x14ac:dyDescent="0.3">
      <c r="A167" s="35"/>
      <c r="B167" s="16" t="s">
        <v>358</v>
      </c>
      <c r="C167" s="16" t="e">
        <f>VLOOKUP(J167,#REF!,2,0)</f>
        <v>#REF!</v>
      </c>
      <c r="D167" s="24" t="s">
        <v>359</v>
      </c>
      <c r="E167" s="24"/>
      <c r="F167" s="26">
        <v>957029.5</v>
      </c>
      <c r="G167" s="26"/>
      <c r="H167" s="29">
        <v>957029.5</v>
      </c>
      <c r="I167" s="29">
        <v>0</v>
      </c>
      <c r="J167" s="29">
        <v>957029.5</v>
      </c>
      <c r="K167" s="21">
        <v>957029.5</v>
      </c>
      <c r="L167" s="21">
        <v>0</v>
      </c>
      <c r="M167" s="29">
        <v>957029.5</v>
      </c>
      <c r="N167" s="29"/>
      <c r="O167" s="29">
        <v>957029.5</v>
      </c>
      <c r="P167" s="55">
        <f>O167/F167*100</f>
        <v>100</v>
      </c>
      <c r="Q167" s="55">
        <f t="shared" si="19"/>
        <v>100</v>
      </c>
    </row>
    <row r="168" spans="1:18" s="44" customFormat="1" ht="93.75" hidden="1" x14ac:dyDescent="0.3">
      <c r="A168" s="35"/>
      <c r="B168" s="16" t="s">
        <v>360</v>
      </c>
      <c r="C168" s="16" t="e">
        <f>VLOOKUP(J168,#REF!,2,0)</f>
        <v>#REF!</v>
      </c>
      <c r="D168" s="24" t="s">
        <v>361</v>
      </c>
      <c r="E168" s="24"/>
      <c r="F168" s="26">
        <v>13416.7</v>
      </c>
      <c r="G168" s="26"/>
      <c r="H168" s="29">
        <v>13416.7</v>
      </c>
      <c r="I168" s="29">
        <v>0</v>
      </c>
      <c r="J168" s="29">
        <v>13416.7</v>
      </c>
      <c r="K168" s="21">
        <v>13416.7</v>
      </c>
      <c r="L168" s="21">
        <v>0</v>
      </c>
      <c r="M168" s="29">
        <v>13416.7</v>
      </c>
      <c r="N168" s="29">
        <v>-13416.7</v>
      </c>
      <c r="O168" s="29"/>
      <c r="P168" s="55">
        <f>O168/F168*100</f>
        <v>0</v>
      </c>
      <c r="Q168" s="55">
        <f t="shared" si="19"/>
        <v>0</v>
      </c>
    </row>
    <row r="169" spans="1:18" s="44" customFormat="1" ht="56.25" hidden="1" x14ac:dyDescent="0.3">
      <c r="A169" s="35"/>
      <c r="B169" s="16" t="s">
        <v>566</v>
      </c>
      <c r="C169" s="16" t="s">
        <v>566</v>
      </c>
      <c r="D169" s="24" t="s">
        <v>567</v>
      </c>
      <c r="E169" s="24"/>
      <c r="F169" s="26"/>
      <c r="G169" s="26"/>
      <c r="H169" s="29"/>
      <c r="I169" s="29"/>
      <c r="J169" s="29"/>
      <c r="K169" s="21"/>
      <c r="L169" s="21"/>
      <c r="M169" s="29"/>
      <c r="N169" s="29">
        <v>10522.5</v>
      </c>
      <c r="O169" s="29">
        <v>10522.5</v>
      </c>
      <c r="P169" s="55"/>
      <c r="Q169" s="55"/>
    </row>
    <row r="170" spans="1:18" s="44" customFormat="1" ht="78" hidden="1" customHeight="1" x14ac:dyDescent="0.3">
      <c r="A170" s="35"/>
      <c r="B170" s="16" t="s">
        <v>479</v>
      </c>
      <c r="C170" s="16" t="e">
        <f>VLOOKUP(J170,#REF!,2,0)</f>
        <v>#REF!</v>
      </c>
      <c r="D170" s="24" t="s">
        <v>450</v>
      </c>
      <c r="E170" s="24" t="s">
        <v>451</v>
      </c>
      <c r="F170" s="26"/>
      <c r="G170" s="26">
        <v>8273.2999999999993</v>
      </c>
      <c r="H170" s="29">
        <v>8273.2999999999993</v>
      </c>
      <c r="I170" s="29">
        <v>0</v>
      </c>
      <c r="J170" s="29">
        <v>8273.2999999999993</v>
      </c>
      <c r="K170" s="21">
        <v>8273.2999999999993</v>
      </c>
      <c r="L170" s="21">
        <v>0</v>
      </c>
      <c r="M170" s="29">
        <v>8273.2999999999993</v>
      </c>
      <c r="N170" s="29"/>
      <c r="O170" s="29">
        <v>8273.2999999999993</v>
      </c>
      <c r="P170" s="55"/>
      <c r="Q170" s="55">
        <f t="shared" ref="Q170:Q201" si="20">O170/M170*100</f>
        <v>100</v>
      </c>
    </row>
    <row r="171" spans="1:18" s="44" customFormat="1" ht="75" hidden="1" x14ac:dyDescent="0.3">
      <c r="A171" s="35"/>
      <c r="B171" s="16" t="s">
        <v>480</v>
      </c>
      <c r="C171" s="16" t="s">
        <v>480</v>
      </c>
      <c r="D171" s="24" t="s">
        <v>481</v>
      </c>
      <c r="E171" s="24"/>
      <c r="F171" s="26"/>
      <c r="G171" s="26"/>
      <c r="H171" s="29"/>
      <c r="I171" s="29">
        <v>361409</v>
      </c>
      <c r="J171" s="29">
        <v>361409</v>
      </c>
      <c r="K171" s="21">
        <v>425145.9</v>
      </c>
      <c r="L171" s="21">
        <v>63736.900000000023</v>
      </c>
      <c r="M171" s="29">
        <v>425145.9</v>
      </c>
      <c r="N171" s="29"/>
      <c r="O171" s="29">
        <v>425145.9</v>
      </c>
      <c r="P171" s="55"/>
      <c r="Q171" s="55">
        <f t="shared" si="20"/>
        <v>100</v>
      </c>
    </row>
    <row r="172" spans="1:18" s="6" customFormat="1" ht="17.25" customHeight="1" x14ac:dyDescent="0.35">
      <c r="A172" s="36" t="s">
        <v>142</v>
      </c>
      <c r="B172" s="36"/>
      <c r="C172" s="36" t="e">
        <f>VLOOKUP(D172,#REF!,3,0)</f>
        <v>#REF!</v>
      </c>
      <c r="D172" s="45" t="s">
        <v>19</v>
      </c>
      <c r="E172" s="45"/>
      <c r="F172" s="46">
        <v>94968453.200000018</v>
      </c>
      <c r="G172" s="46">
        <v>1179120.7999999821</v>
      </c>
      <c r="H172" s="46">
        <v>96147574</v>
      </c>
      <c r="I172" s="46">
        <v>5290980</v>
      </c>
      <c r="J172" s="46">
        <v>101438554</v>
      </c>
      <c r="K172" s="46">
        <v>104243618.90000001</v>
      </c>
      <c r="L172" s="46">
        <v>2805064.900000006</v>
      </c>
      <c r="M172" s="46">
        <v>104243618.90000001</v>
      </c>
      <c r="N172" s="46">
        <v>4352502.099999994</v>
      </c>
      <c r="O172" s="46">
        <v>108596121</v>
      </c>
      <c r="P172" s="58">
        <f t="shared" ref="P172:P203" si="21">O172/F172*100</f>
        <v>114.34967859411232</v>
      </c>
      <c r="Q172" s="58">
        <f t="shared" si="20"/>
        <v>104.17531753591105</v>
      </c>
      <c r="R172" s="62"/>
    </row>
    <row r="173" spans="1:18" s="6" customFormat="1" ht="21" x14ac:dyDescent="0.35">
      <c r="A173" s="36"/>
      <c r="B173" s="36"/>
      <c r="C173" s="36"/>
      <c r="D173" s="47" t="s">
        <v>178</v>
      </c>
      <c r="E173" s="47"/>
      <c r="F173" s="46">
        <v>-814065.9999999851</v>
      </c>
      <c r="G173" s="46">
        <v>-282295.0000000149</v>
      </c>
      <c r="H173" s="46">
        <v>-1096361</v>
      </c>
      <c r="I173" s="46">
        <v>757744.5</v>
      </c>
      <c r="J173" s="46">
        <v>-338616.5</v>
      </c>
      <c r="K173" s="46"/>
      <c r="L173" s="46">
        <v>-6999999.9999999944</v>
      </c>
      <c r="M173" s="46">
        <v>-7338616.4999999944</v>
      </c>
      <c r="N173" s="46">
        <v>0</v>
      </c>
      <c r="O173" s="46">
        <v>-7338616.5</v>
      </c>
      <c r="P173" s="58"/>
      <c r="Q173" s="58"/>
    </row>
    <row r="174" spans="1:18" s="6" customFormat="1" ht="17.25" customHeight="1" x14ac:dyDescent="0.35">
      <c r="A174" s="36" t="s">
        <v>140</v>
      </c>
      <c r="B174" s="36"/>
      <c r="C174" s="36"/>
      <c r="D174" s="45" t="s">
        <v>121</v>
      </c>
      <c r="E174" s="45"/>
      <c r="F174" s="46">
        <v>95782519.200000003</v>
      </c>
      <c r="G174" s="46">
        <v>1461415.799999997</v>
      </c>
      <c r="H174" s="46">
        <v>97243935</v>
      </c>
      <c r="I174" s="46">
        <v>4533235.5</v>
      </c>
      <c r="J174" s="46">
        <v>101777170.5</v>
      </c>
      <c r="K174" s="46"/>
      <c r="L174" s="46">
        <v>9805064.9000000004</v>
      </c>
      <c r="M174" s="46">
        <v>111582235.40000001</v>
      </c>
      <c r="N174" s="46">
        <v>4352502.0999999996</v>
      </c>
      <c r="O174" s="46">
        <v>115934737.5</v>
      </c>
      <c r="P174" s="58">
        <f t="shared" si="21"/>
        <v>121.03955760228114</v>
      </c>
      <c r="Q174" s="58">
        <f t="shared" si="20"/>
        <v>103.90071240677079</v>
      </c>
    </row>
    <row r="175" spans="1:18" ht="24.75" customHeight="1" x14ac:dyDescent="0.35">
      <c r="A175" s="37" t="s">
        <v>143</v>
      </c>
      <c r="B175" s="37" t="s">
        <v>390</v>
      </c>
      <c r="C175" s="38" t="s">
        <v>484</v>
      </c>
      <c r="D175" s="39" t="s">
        <v>123</v>
      </c>
      <c r="E175" s="50" t="str">
        <f>D175&amp;B175</f>
        <v>ОБЩЕГОСУДАРСТВЕННЫЕ ВОПРОСЫ100</v>
      </c>
      <c r="F175" s="17">
        <v>3226016.7</v>
      </c>
      <c r="G175" s="17">
        <v>716015.89999999991</v>
      </c>
      <c r="H175" s="17">
        <v>3942032.6</v>
      </c>
      <c r="I175" s="17">
        <v>3056969.6</v>
      </c>
      <c r="J175" s="17">
        <v>6999002.2000000002</v>
      </c>
      <c r="K175" s="17"/>
      <c r="L175" s="17">
        <v>9199507.5999999996</v>
      </c>
      <c r="M175" s="17">
        <v>16198509.800000001</v>
      </c>
      <c r="N175" s="17">
        <v>-5557407.0999999996</v>
      </c>
      <c r="O175" s="17">
        <v>10641102.700000001</v>
      </c>
      <c r="P175" s="59">
        <f t="shared" si="21"/>
        <v>329.85268489155686</v>
      </c>
      <c r="Q175" s="59">
        <f t="shared" si="20"/>
        <v>65.691861976093634</v>
      </c>
      <c r="R175" s="63"/>
    </row>
    <row r="176" spans="1:18" ht="35.25" customHeight="1" x14ac:dyDescent="0.3">
      <c r="A176" s="35"/>
      <c r="B176" s="35" t="s">
        <v>391</v>
      </c>
      <c r="C176" s="40" t="s">
        <v>485</v>
      </c>
      <c r="D176" s="41" t="s">
        <v>65</v>
      </c>
      <c r="E176" s="50" t="str">
        <f t="shared" ref="E176:E239" si="22">D176&amp;B176</f>
        <v>Функционирование высшего должностного лица субъекта Российской Федерации и муниципального образования102</v>
      </c>
      <c r="F176" s="18">
        <v>4713.5</v>
      </c>
      <c r="G176" s="18"/>
      <c r="H176" s="18">
        <v>4713.5</v>
      </c>
      <c r="I176" s="18"/>
      <c r="J176" s="18">
        <v>4713.5</v>
      </c>
      <c r="K176" s="18"/>
      <c r="L176" s="18"/>
      <c r="M176" s="18">
        <v>4713.5</v>
      </c>
      <c r="N176" s="18">
        <v>2938.1</v>
      </c>
      <c r="O176" s="18">
        <v>7651.6</v>
      </c>
      <c r="P176" s="60">
        <f t="shared" si="21"/>
        <v>162.33372228704786</v>
      </c>
      <c r="Q176" s="60">
        <f>O176/M176*100</f>
        <v>162.33372228704786</v>
      </c>
    </row>
    <row r="177" spans="1:17" ht="39" customHeight="1" x14ac:dyDescent="0.3">
      <c r="A177" s="35"/>
      <c r="B177" s="35" t="s">
        <v>392</v>
      </c>
      <c r="C177" s="40" t="s">
        <v>486</v>
      </c>
      <c r="D177" s="41" t="s">
        <v>66</v>
      </c>
      <c r="E177" s="50" t="str">
        <f t="shared" si="22"/>
        <v>Функционирование законодательных (представительных) органов государственной власти и представительных органов муниципальных образований103</v>
      </c>
      <c r="F177" s="18">
        <v>145600.20000000001</v>
      </c>
      <c r="G177" s="18"/>
      <c r="H177" s="18">
        <v>145600.20000000001</v>
      </c>
      <c r="I177" s="18"/>
      <c r="J177" s="18">
        <v>145600.20000000001</v>
      </c>
      <c r="K177" s="18"/>
      <c r="L177" s="18"/>
      <c r="M177" s="18">
        <v>145600.20000000001</v>
      </c>
      <c r="N177" s="18">
        <v>36489.9</v>
      </c>
      <c r="O177" s="18">
        <v>182090.1</v>
      </c>
      <c r="P177" s="60">
        <f t="shared" si="21"/>
        <v>125.06171008006856</v>
      </c>
      <c r="Q177" s="60">
        <f t="shared" si="20"/>
        <v>125.06171008006856</v>
      </c>
    </row>
    <row r="178" spans="1:17" ht="54.75" customHeight="1" x14ac:dyDescent="0.3">
      <c r="A178" s="35"/>
      <c r="B178" s="35" t="s">
        <v>393</v>
      </c>
      <c r="C178" s="40" t="s">
        <v>487</v>
      </c>
      <c r="D178" s="41" t="s">
        <v>67</v>
      </c>
      <c r="E178" s="50" t="str">
        <f t="shared" si="22"/>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администраций104</v>
      </c>
      <c r="F178" s="18">
        <v>355278.3</v>
      </c>
      <c r="G178" s="18"/>
      <c r="H178" s="18">
        <v>355278.3</v>
      </c>
      <c r="I178" s="18">
        <v>3831.5</v>
      </c>
      <c r="J178" s="18">
        <v>359109.8</v>
      </c>
      <c r="K178" s="18"/>
      <c r="L178" s="18"/>
      <c r="M178" s="18">
        <v>359109.8</v>
      </c>
      <c r="N178" s="18">
        <v>99130.2</v>
      </c>
      <c r="O178" s="18">
        <v>458240</v>
      </c>
      <c r="P178" s="60">
        <f t="shared" si="21"/>
        <v>128.98057663527439</v>
      </c>
      <c r="Q178" s="60">
        <f t="shared" si="20"/>
        <v>127.60442627853654</v>
      </c>
    </row>
    <row r="179" spans="1:17" ht="18" customHeight="1" x14ac:dyDescent="0.3">
      <c r="A179" s="35"/>
      <c r="B179" s="35" t="s">
        <v>394</v>
      </c>
      <c r="C179" s="40" t="s">
        <v>488</v>
      </c>
      <c r="D179" s="41" t="s">
        <v>68</v>
      </c>
      <c r="E179" s="50" t="str">
        <f t="shared" si="22"/>
        <v>Судебная система105</v>
      </c>
      <c r="F179" s="18">
        <v>295579.5</v>
      </c>
      <c r="G179" s="18"/>
      <c r="H179" s="18">
        <v>295579.5</v>
      </c>
      <c r="I179" s="18"/>
      <c r="J179" s="18">
        <v>295579.5</v>
      </c>
      <c r="K179" s="18"/>
      <c r="L179" s="18"/>
      <c r="M179" s="18">
        <v>295579.5</v>
      </c>
      <c r="N179" s="18">
        <v>9045.2999999999993</v>
      </c>
      <c r="O179" s="18">
        <v>304624.8</v>
      </c>
      <c r="P179" s="60">
        <f t="shared" si="21"/>
        <v>103.06019192805995</v>
      </c>
      <c r="Q179" s="60">
        <f t="shared" si="20"/>
        <v>103.06019192805995</v>
      </c>
    </row>
    <row r="180" spans="1:17" ht="18" customHeight="1" x14ac:dyDescent="0.3">
      <c r="A180" s="35"/>
      <c r="B180" s="35" t="s">
        <v>395</v>
      </c>
      <c r="C180" s="40" t="s">
        <v>489</v>
      </c>
      <c r="D180" s="41" t="s">
        <v>69</v>
      </c>
      <c r="E180" s="50" t="str">
        <f t="shared" si="22"/>
        <v>Обеспечение деятельности финансовых, налоговых и таможенных органов и органов финансового (финансово-бюджетного) надзора106</v>
      </c>
      <c r="F180" s="18">
        <v>102846.8</v>
      </c>
      <c r="G180" s="18"/>
      <c r="H180" s="18">
        <v>102846.8</v>
      </c>
      <c r="I180" s="18"/>
      <c r="J180" s="18">
        <v>102846.8</v>
      </c>
      <c r="K180" s="18"/>
      <c r="L180" s="18"/>
      <c r="M180" s="18">
        <v>102846.8</v>
      </c>
      <c r="N180" s="18">
        <v>25328.1</v>
      </c>
      <c r="O180" s="18">
        <v>128174.9</v>
      </c>
      <c r="P180" s="60">
        <f t="shared" si="21"/>
        <v>124.62701805014838</v>
      </c>
      <c r="Q180" s="60">
        <f t="shared" si="20"/>
        <v>124.62701805014838</v>
      </c>
    </row>
    <row r="181" spans="1:17" ht="18" customHeight="1" x14ac:dyDescent="0.3">
      <c r="A181" s="37"/>
      <c r="B181" s="37" t="s">
        <v>396</v>
      </c>
      <c r="C181" s="38" t="s">
        <v>490</v>
      </c>
      <c r="D181" s="41" t="s">
        <v>70</v>
      </c>
      <c r="E181" s="50" t="str">
        <f t="shared" si="22"/>
        <v>Обеспечение проведения выборов и референдумов107</v>
      </c>
      <c r="F181" s="18">
        <v>278148</v>
      </c>
      <c r="G181" s="18"/>
      <c r="H181" s="18">
        <v>278148</v>
      </c>
      <c r="I181" s="18"/>
      <c r="J181" s="18">
        <v>278148</v>
      </c>
      <c r="K181" s="18"/>
      <c r="L181" s="18"/>
      <c r="M181" s="18">
        <v>278148</v>
      </c>
      <c r="N181" s="18">
        <v>22224.7</v>
      </c>
      <c r="O181" s="18">
        <v>300372.7</v>
      </c>
      <c r="P181" s="60">
        <f t="shared" si="21"/>
        <v>107.99024260465653</v>
      </c>
      <c r="Q181" s="60">
        <f t="shared" si="20"/>
        <v>107.99024260465653</v>
      </c>
    </row>
    <row r="182" spans="1:17" ht="18" customHeight="1" x14ac:dyDescent="0.3">
      <c r="A182" s="37"/>
      <c r="B182" s="37" t="s">
        <v>397</v>
      </c>
      <c r="C182" s="38" t="s">
        <v>491</v>
      </c>
      <c r="D182" s="41" t="s">
        <v>71</v>
      </c>
      <c r="E182" s="50" t="str">
        <f t="shared" si="22"/>
        <v>Резервные фонды111</v>
      </c>
      <c r="F182" s="18">
        <v>7500</v>
      </c>
      <c r="G182" s="18">
        <v>40000</v>
      </c>
      <c r="H182" s="18">
        <v>47500</v>
      </c>
      <c r="I182" s="18"/>
      <c r="J182" s="18">
        <v>47500</v>
      </c>
      <c r="K182" s="18"/>
      <c r="L182" s="18"/>
      <c r="M182" s="18">
        <v>47500</v>
      </c>
      <c r="N182" s="18">
        <v>1131334.6000000001</v>
      </c>
      <c r="O182" s="18">
        <v>1178834.6000000001</v>
      </c>
      <c r="P182" s="60" t="s">
        <v>575</v>
      </c>
      <c r="Q182" s="60" t="s">
        <v>576</v>
      </c>
    </row>
    <row r="183" spans="1:17" ht="18" customHeight="1" x14ac:dyDescent="0.3">
      <c r="A183" s="37"/>
      <c r="B183" s="37" t="s">
        <v>398</v>
      </c>
      <c r="C183" s="38" t="s">
        <v>492</v>
      </c>
      <c r="D183" s="41" t="s">
        <v>72</v>
      </c>
      <c r="E183" s="50" t="str">
        <f t="shared" si="22"/>
        <v>Другие общегосударственные вопросы113</v>
      </c>
      <c r="F183" s="18">
        <v>2036350.4</v>
      </c>
      <c r="G183" s="18">
        <v>676015.89999999991</v>
      </c>
      <c r="H183" s="18">
        <v>2712366.3</v>
      </c>
      <c r="I183" s="18">
        <v>3053138.1</v>
      </c>
      <c r="J183" s="18">
        <v>5765504.4000000004</v>
      </c>
      <c r="K183" s="18"/>
      <c r="L183" s="18">
        <v>9199507.5999999996</v>
      </c>
      <c r="M183" s="18">
        <v>14965012</v>
      </c>
      <c r="N183" s="18">
        <v>-6883898</v>
      </c>
      <c r="O183" s="18">
        <v>8081114</v>
      </c>
      <c r="P183" s="60" t="s">
        <v>582</v>
      </c>
      <c r="Q183" s="60">
        <f t="shared" si="20"/>
        <v>54.000050250544405</v>
      </c>
    </row>
    <row r="184" spans="1:17" ht="18" hidden="1" customHeight="1" x14ac:dyDescent="0.35">
      <c r="A184" s="37" t="s">
        <v>144</v>
      </c>
      <c r="B184" s="37" t="s">
        <v>399</v>
      </c>
      <c r="C184" s="38" t="s">
        <v>493</v>
      </c>
      <c r="D184" s="39" t="s">
        <v>124</v>
      </c>
      <c r="E184" s="50" t="str">
        <f t="shared" si="22"/>
        <v>НАЦИОНАЛЬНАЯ ОБОРОНА200</v>
      </c>
      <c r="F184" s="17">
        <v>27507.4</v>
      </c>
      <c r="G184" s="17"/>
      <c r="H184" s="17">
        <v>27507.4</v>
      </c>
      <c r="I184" s="17">
        <v>1570.8</v>
      </c>
      <c r="J184" s="17">
        <v>29078.2</v>
      </c>
      <c r="K184" s="17"/>
      <c r="L184" s="17"/>
      <c r="M184" s="17">
        <v>29078.2</v>
      </c>
      <c r="N184" s="17"/>
      <c r="O184" s="17">
        <v>29078.2</v>
      </c>
      <c r="P184" s="59">
        <f t="shared" si="21"/>
        <v>105.71046336622145</v>
      </c>
      <c r="Q184" s="59">
        <f t="shared" si="20"/>
        <v>100</v>
      </c>
    </row>
    <row r="185" spans="1:17" ht="18" hidden="1" customHeight="1" x14ac:dyDescent="0.3">
      <c r="A185" s="37"/>
      <c r="B185" s="37" t="s">
        <v>400</v>
      </c>
      <c r="C185" s="38" t="s">
        <v>494</v>
      </c>
      <c r="D185" s="41" t="s">
        <v>73</v>
      </c>
      <c r="E185" s="50" t="str">
        <f t="shared" si="22"/>
        <v>Мобилизационная и вневойсковая подготовка203</v>
      </c>
      <c r="F185" s="18">
        <v>27507.4</v>
      </c>
      <c r="G185" s="18"/>
      <c r="H185" s="18">
        <v>27507.4</v>
      </c>
      <c r="I185" s="18">
        <v>1570.8</v>
      </c>
      <c r="J185" s="18">
        <v>29078.2</v>
      </c>
      <c r="K185" s="18"/>
      <c r="L185" s="18"/>
      <c r="M185" s="18">
        <v>29078.2</v>
      </c>
      <c r="N185" s="18"/>
      <c r="O185" s="18">
        <v>29078.2</v>
      </c>
      <c r="P185" s="60">
        <f t="shared" si="21"/>
        <v>105.71046336622145</v>
      </c>
      <c r="Q185" s="60">
        <f t="shared" si="20"/>
        <v>100</v>
      </c>
    </row>
    <row r="186" spans="1:17" ht="18" customHeight="1" x14ac:dyDescent="0.35">
      <c r="A186" s="37" t="s">
        <v>145</v>
      </c>
      <c r="B186" s="37" t="s">
        <v>401</v>
      </c>
      <c r="C186" s="38" t="s">
        <v>495</v>
      </c>
      <c r="D186" s="39" t="s">
        <v>125</v>
      </c>
      <c r="E186" s="50" t="str">
        <f t="shared" si="22"/>
        <v>НАЦИОНАЛЬНАЯ БЕЗОПАСНОСТЬ И ПРАВООХРАНИТЕЛЬНАЯ ДЕЯТЕЛЬНОСТЬ300</v>
      </c>
      <c r="F186" s="17">
        <v>735047.7</v>
      </c>
      <c r="G186" s="17">
        <v>-2553.5</v>
      </c>
      <c r="H186" s="17">
        <v>732494.2</v>
      </c>
      <c r="I186" s="17"/>
      <c r="J186" s="17">
        <v>732494.2</v>
      </c>
      <c r="K186" s="17"/>
      <c r="L186" s="17"/>
      <c r="M186" s="17">
        <v>732494.2</v>
      </c>
      <c r="N186" s="17">
        <v>326358.8</v>
      </c>
      <c r="O186" s="17">
        <v>1058853</v>
      </c>
      <c r="P186" s="59">
        <f t="shared" si="21"/>
        <v>144.0522839538169</v>
      </c>
      <c r="Q186" s="59">
        <f t="shared" si="20"/>
        <v>144.5544551752082</v>
      </c>
    </row>
    <row r="187" spans="1:17" ht="18" customHeight="1" x14ac:dyDescent="0.3">
      <c r="A187" s="37"/>
      <c r="B187" s="37" t="s">
        <v>402</v>
      </c>
      <c r="C187" s="38" t="s">
        <v>496</v>
      </c>
      <c r="D187" s="41" t="s">
        <v>177</v>
      </c>
      <c r="E187" s="50" t="str">
        <f t="shared" si="22"/>
        <v>Гражданская оборона309</v>
      </c>
      <c r="F187" s="18">
        <v>98824.8</v>
      </c>
      <c r="G187" s="18">
        <v>-3558.8999999999942</v>
      </c>
      <c r="H187" s="18">
        <v>95265.900000000009</v>
      </c>
      <c r="I187" s="18"/>
      <c r="J187" s="18">
        <v>95265.900000000009</v>
      </c>
      <c r="K187" s="18"/>
      <c r="L187" s="18"/>
      <c r="M187" s="18">
        <v>95265.900000000009</v>
      </c>
      <c r="N187" s="18">
        <v>66042.899999999994</v>
      </c>
      <c r="O187" s="18">
        <v>161308.79999999999</v>
      </c>
      <c r="P187" s="60">
        <f t="shared" si="21"/>
        <v>163.22704422371709</v>
      </c>
      <c r="Q187" s="60">
        <f t="shared" si="20"/>
        <v>169.32480562299835</v>
      </c>
    </row>
    <row r="188" spans="1:17" ht="18" customHeight="1" x14ac:dyDescent="0.3">
      <c r="A188" s="37"/>
      <c r="B188" s="37" t="s">
        <v>403</v>
      </c>
      <c r="C188" s="38" t="s">
        <v>497</v>
      </c>
      <c r="D188" s="41" t="s">
        <v>383</v>
      </c>
      <c r="E188" s="50" t="str">
        <f t="shared" si="22"/>
        <v>Защита населения и территории от чрезвычайных ситуаций природного и техногенного характера, пожарная безопасность310</v>
      </c>
      <c r="F188" s="18">
        <v>615644.9</v>
      </c>
      <c r="G188" s="18">
        <v>1005.4000000000233</v>
      </c>
      <c r="H188" s="18">
        <v>616650.30000000005</v>
      </c>
      <c r="I188" s="18"/>
      <c r="J188" s="18">
        <v>616650.30000000005</v>
      </c>
      <c r="K188" s="18"/>
      <c r="L188" s="18"/>
      <c r="M188" s="18">
        <v>616650.30000000005</v>
      </c>
      <c r="N188" s="18">
        <v>168762.4</v>
      </c>
      <c r="O188" s="18">
        <v>785412.70000000007</v>
      </c>
      <c r="P188" s="60">
        <f t="shared" si="21"/>
        <v>127.57560405357049</v>
      </c>
      <c r="Q188" s="60">
        <f t="shared" si="20"/>
        <v>127.36760202662676</v>
      </c>
    </row>
    <row r="189" spans="1:17" ht="18" customHeight="1" x14ac:dyDescent="0.3">
      <c r="A189" s="37"/>
      <c r="B189" s="37" t="s">
        <v>404</v>
      </c>
      <c r="C189" s="38" t="s">
        <v>498</v>
      </c>
      <c r="D189" s="41" t="s">
        <v>74</v>
      </c>
      <c r="E189" s="50" t="str">
        <f t="shared" si="22"/>
        <v>Миграционная политика311</v>
      </c>
      <c r="F189" s="18">
        <v>620</v>
      </c>
      <c r="G189" s="18"/>
      <c r="H189" s="18">
        <v>620</v>
      </c>
      <c r="I189" s="18"/>
      <c r="J189" s="18">
        <v>620</v>
      </c>
      <c r="K189" s="18"/>
      <c r="L189" s="18"/>
      <c r="M189" s="18">
        <v>620</v>
      </c>
      <c r="N189" s="18">
        <v>-60.1</v>
      </c>
      <c r="O189" s="18">
        <v>559.9</v>
      </c>
      <c r="P189" s="60">
        <f t="shared" si="21"/>
        <v>90.306451612903231</v>
      </c>
      <c r="Q189" s="60">
        <f t="shared" si="20"/>
        <v>90.306451612903231</v>
      </c>
    </row>
    <row r="190" spans="1:17" ht="18" customHeight="1" x14ac:dyDescent="0.3">
      <c r="A190" s="37"/>
      <c r="B190" s="37" t="s">
        <v>405</v>
      </c>
      <c r="C190" s="38" t="s">
        <v>499</v>
      </c>
      <c r="D190" s="41" t="s">
        <v>75</v>
      </c>
      <c r="E190" s="50" t="str">
        <f t="shared" si="22"/>
        <v>Другие вопросы в области национальной безопасности и правоохранительной деятельности314</v>
      </c>
      <c r="F190" s="18">
        <v>19958</v>
      </c>
      <c r="G190" s="18"/>
      <c r="H190" s="18">
        <v>19958</v>
      </c>
      <c r="I190" s="18"/>
      <c r="J190" s="18">
        <v>19958</v>
      </c>
      <c r="K190" s="18"/>
      <c r="L190" s="18"/>
      <c r="M190" s="18">
        <v>19958</v>
      </c>
      <c r="N190" s="18">
        <v>91613.6</v>
      </c>
      <c r="O190" s="18">
        <v>111571.6</v>
      </c>
      <c r="P190" s="60" t="s">
        <v>577</v>
      </c>
      <c r="Q190" s="60" t="s">
        <v>577</v>
      </c>
    </row>
    <row r="191" spans="1:17" ht="18" customHeight="1" x14ac:dyDescent="0.35">
      <c r="A191" s="37" t="s">
        <v>148</v>
      </c>
      <c r="B191" s="37" t="s">
        <v>406</v>
      </c>
      <c r="C191" s="38" t="s">
        <v>500</v>
      </c>
      <c r="D191" s="39" t="s">
        <v>126</v>
      </c>
      <c r="E191" s="50" t="str">
        <f t="shared" si="22"/>
        <v>НАЦИОНАЛЬНАЯ ЭКОНОМИКА400</v>
      </c>
      <c r="F191" s="17">
        <v>20791306</v>
      </c>
      <c r="G191" s="17">
        <v>282652.5</v>
      </c>
      <c r="H191" s="17">
        <v>21073958.5</v>
      </c>
      <c r="I191" s="17">
        <v>-1060333.3</v>
      </c>
      <c r="J191" s="17">
        <v>20013625.199999999</v>
      </c>
      <c r="K191" s="17"/>
      <c r="L191" s="17">
        <v>-508</v>
      </c>
      <c r="M191" s="17">
        <v>20013117.199999999</v>
      </c>
      <c r="N191" s="17">
        <v>-997445.1</v>
      </c>
      <c r="O191" s="17">
        <v>19015672.099999998</v>
      </c>
      <c r="P191" s="59">
        <f t="shared" si="21"/>
        <v>91.459728888603721</v>
      </c>
      <c r="Q191" s="59">
        <f>O191/M191*100</f>
        <v>95.016043277855772</v>
      </c>
    </row>
    <row r="192" spans="1:17" ht="18" customHeight="1" x14ac:dyDescent="0.3">
      <c r="A192" s="37"/>
      <c r="B192" s="37" t="s">
        <v>407</v>
      </c>
      <c r="C192" s="38" t="s">
        <v>501</v>
      </c>
      <c r="D192" s="41" t="s">
        <v>76</v>
      </c>
      <c r="E192" s="50" t="str">
        <f t="shared" si="22"/>
        <v>Общеэкономические вопросы401</v>
      </c>
      <c r="F192" s="18">
        <v>339456.2</v>
      </c>
      <c r="G192" s="18"/>
      <c r="H192" s="18">
        <v>339456.2</v>
      </c>
      <c r="I192" s="18">
        <v>-50.1</v>
      </c>
      <c r="J192" s="18">
        <v>339406.10000000003</v>
      </c>
      <c r="K192" s="18"/>
      <c r="L192" s="18"/>
      <c r="M192" s="18">
        <v>339406.10000000003</v>
      </c>
      <c r="N192" s="18">
        <v>308536.7</v>
      </c>
      <c r="O192" s="18">
        <v>647942.80000000005</v>
      </c>
      <c r="P192" s="60">
        <f t="shared" si="21"/>
        <v>190.87670220782536</v>
      </c>
      <c r="Q192" s="60">
        <f t="shared" si="20"/>
        <v>190.90487766719573</v>
      </c>
    </row>
    <row r="193" spans="1:17" ht="18" customHeight="1" x14ac:dyDescent="0.3">
      <c r="A193" s="37"/>
      <c r="B193" s="37" t="s">
        <v>408</v>
      </c>
      <c r="C193" s="38" t="s">
        <v>502</v>
      </c>
      <c r="D193" s="41" t="s">
        <v>77</v>
      </c>
      <c r="E193" s="50" t="str">
        <f t="shared" si="22"/>
        <v>Топливно-энергетический комплекс402</v>
      </c>
      <c r="F193" s="18">
        <v>125527.2</v>
      </c>
      <c r="G193" s="18"/>
      <c r="H193" s="18">
        <v>125527.2</v>
      </c>
      <c r="I193" s="18"/>
      <c r="J193" s="18">
        <v>125527.2</v>
      </c>
      <c r="K193" s="18"/>
      <c r="L193" s="18"/>
      <c r="M193" s="18">
        <v>125527.2</v>
      </c>
      <c r="N193" s="18">
        <v>-72000</v>
      </c>
      <c r="O193" s="18">
        <v>53527.199999999997</v>
      </c>
      <c r="P193" s="60">
        <f t="shared" si="21"/>
        <v>42.641913465766777</v>
      </c>
      <c r="Q193" s="60">
        <f t="shared" si="20"/>
        <v>42.641913465766777</v>
      </c>
    </row>
    <row r="194" spans="1:17" ht="18" customHeight="1" x14ac:dyDescent="0.3">
      <c r="A194" s="37"/>
      <c r="B194" s="37" t="s">
        <v>409</v>
      </c>
      <c r="C194" s="38" t="s">
        <v>503</v>
      </c>
      <c r="D194" s="41" t="s">
        <v>78</v>
      </c>
      <c r="E194" s="50" t="str">
        <f t="shared" si="22"/>
        <v>Воспроизводство минерально-сырьевой базы404</v>
      </c>
      <c r="F194" s="18">
        <v>4652.8</v>
      </c>
      <c r="G194" s="18"/>
      <c r="H194" s="18">
        <v>4652.8</v>
      </c>
      <c r="I194" s="18"/>
      <c r="J194" s="18">
        <v>4652.8</v>
      </c>
      <c r="K194" s="18"/>
      <c r="L194" s="18"/>
      <c r="M194" s="18">
        <v>4652.8</v>
      </c>
      <c r="N194" s="18">
        <v>2606.6</v>
      </c>
      <c r="O194" s="18">
        <v>7259.4</v>
      </c>
      <c r="P194" s="60">
        <f t="shared" si="21"/>
        <v>156.02218019257219</v>
      </c>
      <c r="Q194" s="60">
        <f t="shared" si="20"/>
        <v>156.02218019257219</v>
      </c>
    </row>
    <row r="195" spans="1:17" ht="18" customHeight="1" x14ac:dyDescent="0.3">
      <c r="A195" s="37"/>
      <c r="B195" s="37" t="s">
        <v>410</v>
      </c>
      <c r="C195" s="38" t="s">
        <v>504</v>
      </c>
      <c r="D195" s="41" t="s">
        <v>79</v>
      </c>
      <c r="E195" s="50" t="str">
        <f t="shared" si="22"/>
        <v>Сельское хозяйство и рыболовство405</v>
      </c>
      <c r="F195" s="18">
        <v>2806521.1</v>
      </c>
      <c r="G195" s="18">
        <v>-26710.600000000093</v>
      </c>
      <c r="H195" s="18">
        <v>2779810.5</v>
      </c>
      <c r="I195" s="18">
        <v>17835.099999999999</v>
      </c>
      <c r="J195" s="18">
        <v>2797645.6</v>
      </c>
      <c r="K195" s="18"/>
      <c r="L195" s="18"/>
      <c r="M195" s="18">
        <v>2797645.6</v>
      </c>
      <c r="N195" s="18">
        <v>-237375.5</v>
      </c>
      <c r="O195" s="18">
        <v>2560270.1</v>
      </c>
      <c r="P195" s="60">
        <f t="shared" si="21"/>
        <v>91.225756328716002</v>
      </c>
      <c r="Q195" s="60">
        <f t="shared" si="20"/>
        <v>91.515169040710518</v>
      </c>
    </row>
    <row r="196" spans="1:17" ht="18" customHeight="1" x14ac:dyDescent="0.3">
      <c r="A196" s="37"/>
      <c r="B196" s="37" t="s">
        <v>411</v>
      </c>
      <c r="C196" s="38" t="s">
        <v>505</v>
      </c>
      <c r="D196" s="41" t="s">
        <v>80</v>
      </c>
      <c r="E196" s="50" t="str">
        <f t="shared" si="22"/>
        <v>Водное хозяйство406</v>
      </c>
      <c r="F196" s="18">
        <v>114020.8</v>
      </c>
      <c r="G196" s="18">
        <v>8979.8000000000029</v>
      </c>
      <c r="H196" s="18">
        <v>123000.6</v>
      </c>
      <c r="I196" s="18">
        <v>50.1</v>
      </c>
      <c r="J196" s="18">
        <v>123050.70000000001</v>
      </c>
      <c r="K196" s="18"/>
      <c r="L196" s="18"/>
      <c r="M196" s="18">
        <v>123050.70000000001</v>
      </c>
      <c r="N196" s="18">
        <v>-11676.7</v>
      </c>
      <c r="O196" s="18">
        <v>111374.00000000001</v>
      </c>
      <c r="P196" s="60">
        <f t="shared" si="21"/>
        <v>97.678669155101545</v>
      </c>
      <c r="Q196" s="60">
        <f t="shared" si="20"/>
        <v>90.51065942737425</v>
      </c>
    </row>
    <row r="197" spans="1:17" ht="18" customHeight="1" x14ac:dyDescent="0.3">
      <c r="A197" s="37"/>
      <c r="B197" s="37" t="s">
        <v>412</v>
      </c>
      <c r="C197" s="38" t="s">
        <v>506</v>
      </c>
      <c r="D197" s="41" t="s">
        <v>81</v>
      </c>
      <c r="E197" s="50" t="str">
        <f t="shared" si="22"/>
        <v>Лесное хозяйство407</v>
      </c>
      <c r="F197" s="18">
        <v>356935.2</v>
      </c>
      <c r="G197" s="18"/>
      <c r="H197" s="18">
        <v>356935.2</v>
      </c>
      <c r="I197" s="18">
        <v>10897.6</v>
      </c>
      <c r="J197" s="18">
        <v>367832.8</v>
      </c>
      <c r="K197" s="18"/>
      <c r="L197" s="18"/>
      <c r="M197" s="18">
        <v>367832.8</v>
      </c>
      <c r="N197" s="18">
        <v>15094</v>
      </c>
      <c r="O197" s="18">
        <v>382926.8</v>
      </c>
      <c r="P197" s="60">
        <f t="shared" si="21"/>
        <v>107.28188197745696</v>
      </c>
      <c r="Q197" s="60">
        <f t="shared" si="20"/>
        <v>104.10349484874651</v>
      </c>
    </row>
    <row r="198" spans="1:17" ht="18" customHeight="1" x14ac:dyDescent="0.3">
      <c r="A198" s="37"/>
      <c r="B198" s="37" t="s">
        <v>413</v>
      </c>
      <c r="C198" s="38" t="s">
        <v>507</v>
      </c>
      <c r="D198" s="41" t="s">
        <v>82</v>
      </c>
      <c r="E198" s="50" t="str">
        <f t="shared" si="22"/>
        <v>Транспорт408</v>
      </c>
      <c r="F198" s="18">
        <v>1651538.9</v>
      </c>
      <c r="G198" s="18"/>
      <c r="H198" s="18">
        <v>1651538.9</v>
      </c>
      <c r="I198" s="18">
        <v>-814066</v>
      </c>
      <c r="J198" s="18">
        <v>837472.89999999991</v>
      </c>
      <c r="K198" s="18"/>
      <c r="L198" s="18"/>
      <c r="M198" s="18">
        <v>837472.89999999991</v>
      </c>
      <c r="N198" s="18">
        <v>271495.40000000002</v>
      </c>
      <c r="O198" s="18">
        <v>1108968.2999999998</v>
      </c>
      <c r="P198" s="60">
        <f t="shared" si="21"/>
        <v>67.147573696265937</v>
      </c>
      <c r="Q198" s="60">
        <f t="shared" si="20"/>
        <v>132.41841019572095</v>
      </c>
    </row>
    <row r="199" spans="1:17" ht="18" customHeight="1" x14ac:dyDescent="0.3">
      <c r="A199" s="37"/>
      <c r="B199" s="37" t="s">
        <v>414</v>
      </c>
      <c r="C199" s="38" t="s">
        <v>508</v>
      </c>
      <c r="D199" s="41" t="s">
        <v>83</v>
      </c>
      <c r="E199" s="50" t="str">
        <f t="shared" si="22"/>
        <v>Дорожное хозяйство (дорожные фонды)409</v>
      </c>
      <c r="F199" s="18">
        <v>9401381.5</v>
      </c>
      <c r="G199" s="18">
        <v>555316.5</v>
      </c>
      <c r="H199" s="18">
        <v>9956698</v>
      </c>
      <c r="I199" s="18"/>
      <c r="J199" s="18">
        <v>9956698</v>
      </c>
      <c r="K199" s="18"/>
      <c r="L199" s="18"/>
      <c r="M199" s="18">
        <v>9956698</v>
      </c>
      <c r="N199" s="18">
        <v>-282882.8</v>
      </c>
      <c r="O199" s="18">
        <v>9673815.1999999993</v>
      </c>
      <c r="P199" s="60">
        <f t="shared" si="21"/>
        <v>102.89780496621692</v>
      </c>
      <c r="Q199" s="60">
        <f t="shared" si="20"/>
        <v>97.15886933599873</v>
      </c>
    </row>
    <row r="200" spans="1:17" ht="18" customHeight="1" x14ac:dyDescent="0.3">
      <c r="A200" s="37"/>
      <c r="B200" s="37" t="s">
        <v>415</v>
      </c>
      <c r="C200" s="38" t="s">
        <v>509</v>
      </c>
      <c r="D200" s="41" t="s">
        <v>84</v>
      </c>
      <c r="E200" s="50" t="str">
        <f t="shared" si="22"/>
        <v>Связь и информатика410</v>
      </c>
      <c r="F200" s="18">
        <v>754587</v>
      </c>
      <c r="G200" s="18">
        <v>5079.4000000000233</v>
      </c>
      <c r="H200" s="18">
        <v>759666.4</v>
      </c>
      <c r="I200" s="18"/>
      <c r="J200" s="18">
        <v>759666.4</v>
      </c>
      <c r="K200" s="18"/>
      <c r="L200" s="18"/>
      <c r="M200" s="18">
        <v>759666.4</v>
      </c>
      <c r="N200" s="18">
        <v>252142.9</v>
      </c>
      <c r="O200" s="18">
        <v>1011809.3</v>
      </c>
      <c r="P200" s="60">
        <f t="shared" si="21"/>
        <v>134.08782552575119</v>
      </c>
      <c r="Q200" s="60">
        <f t="shared" si="20"/>
        <v>133.19126658754422</v>
      </c>
    </row>
    <row r="201" spans="1:17" ht="18" customHeight="1" x14ac:dyDescent="0.3">
      <c r="A201" s="37"/>
      <c r="B201" s="37" t="s">
        <v>416</v>
      </c>
      <c r="C201" s="38" t="s">
        <v>510</v>
      </c>
      <c r="D201" s="41" t="s">
        <v>85</v>
      </c>
      <c r="E201" s="50" t="str">
        <f t="shared" si="22"/>
        <v>Другие вопросы в области национальной экономики412</v>
      </c>
      <c r="F201" s="18">
        <v>5236685.3</v>
      </c>
      <c r="G201" s="18">
        <v>-260012.59999999963</v>
      </c>
      <c r="H201" s="18">
        <v>4976672.7</v>
      </c>
      <c r="I201" s="18">
        <v>-275000</v>
      </c>
      <c r="J201" s="18">
        <v>4701672.7</v>
      </c>
      <c r="K201" s="18"/>
      <c r="L201" s="18">
        <v>-508</v>
      </c>
      <c r="M201" s="18">
        <v>4701164.7</v>
      </c>
      <c r="N201" s="18">
        <v>-1243385.7</v>
      </c>
      <c r="O201" s="18">
        <v>3457779</v>
      </c>
      <c r="P201" s="60">
        <f t="shared" si="21"/>
        <v>66.029917818433731</v>
      </c>
      <c r="Q201" s="60">
        <f t="shared" si="20"/>
        <v>73.551539260047619</v>
      </c>
    </row>
    <row r="202" spans="1:17" ht="18" customHeight="1" x14ac:dyDescent="0.35">
      <c r="A202" s="37" t="s">
        <v>147</v>
      </c>
      <c r="B202" s="37" t="s">
        <v>417</v>
      </c>
      <c r="C202" s="38" t="s">
        <v>511</v>
      </c>
      <c r="D202" s="39" t="s">
        <v>132</v>
      </c>
      <c r="E202" s="50" t="str">
        <f t="shared" si="22"/>
        <v>ЖИЛИЩНО-КОММУНАЛЬНОЕ ХОЗЯЙСТВО500</v>
      </c>
      <c r="F202" s="17">
        <v>3565822.3</v>
      </c>
      <c r="G202" s="17">
        <v>131447.89999999991</v>
      </c>
      <c r="H202" s="17">
        <v>3697270.1999999997</v>
      </c>
      <c r="I202" s="17">
        <v>21253.1</v>
      </c>
      <c r="J202" s="17">
        <v>3718523.3</v>
      </c>
      <c r="K202" s="17"/>
      <c r="L202" s="17"/>
      <c r="M202" s="17">
        <v>3718523.3</v>
      </c>
      <c r="N202" s="17">
        <v>642941.19999999995</v>
      </c>
      <c r="O202" s="17">
        <v>4361464.5</v>
      </c>
      <c r="P202" s="59">
        <f t="shared" si="21"/>
        <v>122.31300757752285</v>
      </c>
      <c r="Q202" s="59">
        <f t="shared" ref="Q202:Q233" si="23">O202/M202*100</f>
        <v>117.2902291616675</v>
      </c>
    </row>
    <row r="203" spans="1:17" ht="18" customHeight="1" x14ac:dyDescent="0.3">
      <c r="A203" s="37"/>
      <c r="B203" s="35" t="s">
        <v>418</v>
      </c>
      <c r="C203" s="40" t="s">
        <v>512</v>
      </c>
      <c r="D203" s="41" t="s">
        <v>86</v>
      </c>
      <c r="E203" s="50" t="str">
        <f t="shared" si="22"/>
        <v>Жилищное хозяйство501</v>
      </c>
      <c r="F203" s="18">
        <v>1183078.7</v>
      </c>
      <c r="G203" s="18">
        <v>100684.10000000009</v>
      </c>
      <c r="H203" s="18">
        <v>1283762.8</v>
      </c>
      <c r="I203" s="18">
        <v>14350.6</v>
      </c>
      <c r="J203" s="18">
        <v>1298113.4000000001</v>
      </c>
      <c r="K203" s="18"/>
      <c r="L203" s="18"/>
      <c r="M203" s="18">
        <v>1298113.4000000001</v>
      </c>
      <c r="N203" s="18">
        <v>14000</v>
      </c>
      <c r="O203" s="18">
        <v>1312113.4000000001</v>
      </c>
      <c r="P203" s="60">
        <f t="shared" si="21"/>
        <v>110.9066877799423</v>
      </c>
      <c r="Q203" s="60">
        <f t="shared" si="23"/>
        <v>101.07848821220087</v>
      </c>
    </row>
    <row r="204" spans="1:17" ht="18" customHeight="1" x14ac:dyDescent="0.3">
      <c r="A204" s="37"/>
      <c r="B204" s="35" t="s">
        <v>419</v>
      </c>
      <c r="C204" s="40" t="s">
        <v>513</v>
      </c>
      <c r="D204" s="41" t="s">
        <v>87</v>
      </c>
      <c r="E204" s="50" t="str">
        <f t="shared" si="22"/>
        <v>Коммунальное хозяйство502</v>
      </c>
      <c r="F204" s="18">
        <v>1660424.9</v>
      </c>
      <c r="G204" s="18">
        <v>30763.800000000047</v>
      </c>
      <c r="H204" s="18">
        <v>1691188.7</v>
      </c>
      <c r="I204" s="18">
        <v>5463.1</v>
      </c>
      <c r="J204" s="18">
        <v>1696651.8</v>
      </c>
      <c r="K204" s="18"/>
      <c r="L204" s="18"/>
      <c r="M204" s="18">
        <v>1696651.8</v>
      </c>
      <c r="N204" s="18">
        <v>395100.8</v>
      </c>
      <c r="O204" s="18">
        <v>2091752.6</v>
      </c>
      <c r="P204" s="60">
        <f t="shared" ref="P204:P235" si="24">O204/F204*100</f>
        <v>125.97694722597814</v>
      </c>
      <c r="Q204" s="60">
        <f t="shared" si="23"/>
        <v>123.28708813440683</v>
      </c>
    </row>
    <row r="205" spans="1:17" ht="18" customHeight="1" x14ac:dyDescent="0.3">
      <c r="A205" s="37"/>
      <c r="B205" s="35" t="s">
        <v>420</v>
      </c>
      <c r="C205" s="40" t="s">
        <v>514</v>
      </c>
      <c r="D205" s="41" t="s">
        <v>88</v>
      </c>
      <c r="E205" s="50" t="str">
        <f t="shared" si="22"/>
        <v>Благоустройство503</v>
      </c>
      <c r="F205" s="18">
        <v>637301</v>
      </c>
      <c r="G205" s="18">
        <v>-70000</v>
      </c>
      <c r="H205" s="18">
        <v>567301</v>
      </c>
      <c r="I205" s="18"/>
      <c r="J205" s="18">
        <v>567301</v>
      </c>
      <c r="K205" s="18"/>
      <c r="L205" s="18"/>
      <c r="M205" s="18">
        <v>567301</v>
      </c>
      <c r="N205" s="18">
        <v>171407.8</v>
      </c>
      <c r="O205" s="18">
        <v>738708.8</v>
      </c>
      <c r="P205" s="60">
        <f t="shared" si="24"/>
        <v>115.91207294512327</v>
      </c>
      <c r="Q205" s="60">
        <f t="shared" si="23"/>
        <v>130.21461270119389</v>
      </c>
    </row>
    <row r="206" spans="1:17" ht="18" customHeight="1" x14ac:dyDescent="0.3">
      <c r="A206" s="37"/>
      <c r="B206" s="35" t="s">
        <v>421</v>
      </c>
      <c r="C206" s="40" t="s">
        <v>515</v>
      </c>
      <c r="D206" s="41" t="s">
        <v>89</v>
      </c>
      <c r="E206" s="50" t="str">
        <f t="shared" si="22"/>
        <v>Другие вопросы в области жилищно-коммунального хозяйства505</v>
      </c>
      <c r="F206" s="18">
        <v>85017.7</v>
      </c>
      <c r="G206" s="18">
        <v>70000.000000000015</v>
      </c>
      <c r="H206" s="18">
        <v>155017.70000000001</v>
      </c>
      <c r="I206" s="18">
        <v>1439.4</v>
      </c>
      <c r="J206" s="18">
        <v>156457.1</v>
      </c>
      <c r="K206" s="18"/>
      <c r="L206" s="18"/>
      <c r="M206" s="18">
        <v>156457.1</v>
      </c>
      <c r="N206" s="18">
        <v>62432.6</v>
      </c>
      <c r="O206" s="18">
        <v>218889.7</v>
      </c>
      <c r="P206" s="60">
        <f t="shared" si="24"/>
        <v>257.46368109229019</v>
      </c>
      <c r="Q206" s="60">
        <f t="shared" si="23"/>
        <v>139.90397367712939</v>
      </c>
    </row>
    <row r="207" spans="1:17" ht="18" customHeight="1" x14ac:dyDescent="0.35">
      <c r="A207" s="37" t="s">
        <v>146</v>
      </c>
      <c r="B207" s="37" t="s">
        <v>422</v>
      </c>
      <c r="C207" s="38" t="s">
        <v>516</v>
      </c>
      <c r="D207" s="39" t="s">
        <v>133</v>
      </c>
      <c r="E207" s="50" t="str">
        <f t="shared" si="22"/>
        <v>ОХРАНА ОКРУЖАЮЩЕЙ СРЕДЫ600</v>
      </c>
      <c r="F207" s="17">
        <v>141058.70000000001</v>
      </c>
      <c r="G207" s="17">
        <v>2918.2999999999884</v>
      </c>
      <c r="H207" s="17">
        <v>143977</v>
      </c>
      <c r="I207" s="17"/>
      <c r="J207" s="17">
        <v>143977</v>
      </c>
      <c r="K207" s="17"/>
      <c r="L207" s="17"/>
      <c r="M207" s="17">
        <v>143977</v>
      </c>
      <c r="N207" s="17">
        <v>1128.9000000000001</v>
      </c>
      <c r="O207" s="17">
        <v>145105.9</v>
      </c>
      <c r="P207" s="59">
        <f t="shared" si="24"/>
        <v>102.86916014396843</v>
      </c>
      <c r="Q207" s="59">
        <f t="shared" si="23"/>
        <v>100.78408356890336</v>
      </c>
    </row>
    <row r="208" spans="1:17" ht="18" customHeight="1" x14ac:dyDescent="0.3">
      <c r="A208" s="37"/>
      <c r="B208" s="35" t="s">
        <v>423</v>
      </c>
      <c r="C208" s="40" t="s">
        <v>517</v>
      </c>
      <c r="D208" s="41" t="s">
        <v>90</v>
      </c>
      <c r="E208" s="50" t="str">
        <f t="shared" si="22"/>
        <v>Охрана объектов растительного и животного мира и среды их обитания603</v>
      </c>
      <c r="F208" s="18">
        <v>26001.1</v>
      </c>
      <c r="G208" s="18">
        <v>-1479.7000000000007</v>
      </c>
      <c r="H208" s="18">
        <v>24521.399999999998</v>
      </c>
      <c r="I208" s="18"/>
      <c r="J208" s="18">
        <v>24521.399999999998</v>
      </c>
      <c r="K208" s="18"/>
      <c r="L208" s="18"/>
      <c r="M208" s="18">
        <v>24521.399999999998</v>
      </c>
      <c r="N208" s="18">
        <v>1107.0999999999999</v>
      </c>
      <c r="O208" s="18">
        <v>25628.499999999996</v>
      </c>
      <c r="P208" s="60">
        <f t="shared" si="24"/>
        <v>98.566983704535573</v>
      </c>
      <c r="Q208" s="60">
        <f t="shared" si="23"/>
        <v>104.51483194271125</v>
      </c>
    </row>
    <row r="209" spans="1:17" ht="18" customHeight="1" x14ac:dyDescent="0.3">
      <c r="A209" s="37"/>
      <c r="B209" s="35" t="s">
        <v>424</v>
      </c>
      <c r="C209" s="40" t="s">
        <v>518</v>
      </c>
      <c r="D209" s="41" t="s">
        <v>384</v>
      </c>
      <c r="E209" s="50" t="str">
        <f t="shared" si="22"/>
        <v>Прикладные научные исследования в области охраны окружающей среды604</v>
      </c>
      <c r="F209" s="18">
        <v>1020</v>
      </c>
      <c r="G209" s="18">
        <v>4398</v>
      </c>
      <c r="H209" s="18">
        <v>5418</v>
      </c>
      <c r="I209" s="18"/>
      <c r="J209" s="18">
        <v>5418</v>
      </c>
      <c r="K209" s="18"/>
      <c r="L209" s="18"/>
      <c r="M209" s="18">
        <v>5418</v>
      </c>
      <c r="N209" s="18">
        <v>-591.79999999999995</v>
      </c>
      <c r="O209" s="18">
        <v>4826.2</v>
      </c>
      <c r="P209" s="60" t="s">
        <v>578</v>
      </c>
      <c r="Q209" s="60">
        <f>O209/M209*100</f>
        <v>89.077150239940934</v>
      </c>
    </row>
    <row r="210" spans="1:17" ht="18" customHeight="1" x14ac:dyDescent="0.3">
      <c r="A210" s="35"/>
      <c r="B210" s="35" t="s">
        <v>425</v>
      </c>
      <c r="C210" s="40" t="s">
        <v>519</v>
      </c>
      <c r="D210" s="41" t="s">
        <v>91</v>
      </c>
      <c r="E210" s="50" t="str">
        <f t="shared" si="22"/>
        <v>Другие вопросы в области охраны окружающей среды605</v>
      </c>
      <c r="F210" s="18">
        <v>114037.6</v>
      </c>
      <c r="G210" s="18">
        <v>0</v>
      </c>
      <c r="H210" s="18">
        <v>114037.6</v>
      </c>
      <c r="I210" s="18"/>
      <c r="J210" s="18">
        <v>114037.6</v>
      </c>
      <c r="K210" s="18"/>
      <c r="L210" s="18"/>
      <c r="M210" s="18">
        <v>114037.6</v>
      </c>
      <c r="N210" s="18">
        <v>613.6</v>
      </c>
      <c r="O210" s="18">
        <v>114651.20000000001</v>
      </c>
      <c r="P210" s="60">
        <f t="shared" si="24"/>
        <v>100.53806814594486</v>
      </c>
      <c r="Q210" s="60">
        <f t="shared" si="23"/>
        <v>100.53806814594486</v>
      </c>
    </row>
    <row r="211" spans="1:17" ht="18" customHeight="1" x14ac:dyDescent="0.35">
      <c r="A211" s="37" t="s">
        <v>149</v>
      </c>
      <c r="B211" s="37" t="s">
        <v>426</v>
      </c>
      <c r="C211" s="38" t="s">
        <v>520</v>
      </c>
      <c r="D211" s="39" t="s">
        <v>127</v>
      </c>
      <c r="E211" s="50" t="str">
        <f t="shared" si="22"/>
        <v>ОБРАЗОВАНИЕ700</v>
      </c>
      <c r="F211" s="17">
        <v>25907637.699999999</v>
      </c>
      <c r="G211" s="17">
        <v>681952.39999999851</v>
      </c>
      <c r="H211" s="17">
        <v>26589590.099999998</v>
      </c>
      <c r="I211" s="17">
        <v>1776730.3</v>
      </c>
      <c r="J211" s="17">
        <v>28366320.399999999</v>
      </c>
      <c r="K211" s="17"/>
      <c r="L211" s="17">
        <v>-657.7</v>
      </c>
      <c r="M211" s="17">
        <v>28365662.699999999</v>
      </c>
      <c r="N211" s="17">
        <v>3552219.7</v>
      </c>
      <c r="O211" s="17">
        <v>31917882.399999999</v>
      </c>
      <c r="P211" s="59">
        <f t="shared" si="24"/>
        <v>123.19873687287203</v>
      </c>
      <c r="Q211" s="59">
        <f t="shared" si="23"/>
        <v>112.5229568495151</v>
      </c>
    </row>
    <row r="212" spans="1:17" ht="18" customHeight="1" x14ac:dyDescent="0.3">
      <c r="A212" s="37"/>
      <c r="B212" s="35" t="s">
        <v>427</v>
      </c>
      <c r="C212" s="40" t="s">
        <v>521</v>
      </c>
      <c r="D212" s="41" t="s">
        <v>92</v>
      </c>
      <c r="E212" s="50" t="str">
        <f t="shared" si="22"/>
        <v>Дошкольное образование701</v>
      </c>
      <c r="F212" s="18">
        <v>6830720.4000000004</v>
      </c>
      <c r="G212" s="18">
        <v>307698.90000000037</v>
      </c>
      <c r="H212" s="18">
        <v>7138419.3000000007</v>
      </c>
      <c r="I212" s="18">
        <v>755925.4</v>
      </c>
      <c r="J212" s="18">
        <v>7894344.7000000011</v>
      </c>
      <c r="K212" s="18"/>
      <c r="L212" s="18"/>
      <c r="M212" s="18">
        <v>7894344.7000000011</v>
      </c>
      <c r="N212" s="18">
        <v>389305.4</v>
      </c>
      <c r="O212" s="18">
        <v>8283650.1000000015</v>
      </c>
      <c r="P212" s="60">
        <f t="shared" si="24"/>
        <v>121.2705192851987</v>
      </c>
      <c r="Q212" s="60">
        <f t="shared" si="23"/>
        <v>104.93144668486542</v>
      </c>
    </row>
    <row r="213" spans="1:17" ht="18" customHeight="1" x14ac:dyDescent="0.3">
      <c r="A213" s="37"/>
      <c r="B213" s="35" t="s">
        <v>428</v>
      </c>
      <c r="C213" s="40" t="s">
        <v>522</v>
      </c>
      <c r="D213" s="41" t="s">
        <v>93</v>
      </c>
      <c r="E213" s="50" t="str">
        <f t="shared" si="22"/>
        <v>Общее образование702</v>
      </c>
      <c r="F213" s="18">
        <v>14771481.800000001</v>
      </c>
      <c r="G213" s="18">
        <v>372142.40000000037</v>
      </c>
      <c r="H213" s="18">
        <v>15143624.200000001</v>
      </c>
      <c r="I213" s="18">
        <v>979439.1</v>
      </c>
      <c r="J213" s="18">
        <v>16123063.300000001</v>
      </c>
      <c r="K213" s="18"/>
      <c r="L213" s="18"/>
      <c r="M213" s="18">
        <v>16123063.300000001</v>
      </c>
      <c r="N213" s="18">
        <v>1986670.6</v>
      </c>
      <c r="O213" s="18">
        <v>18109733.900000002</v>
      </c>
      <c r="P213" s="60">
        <f t="shared" si="24"/>
        <v>122.59930415376472</v>
      </c>
      <c r="Q213" s="60">
        <f t="shared" si="23"/>
        <v>112.32191775864331</v>
      </c>
    </row>
    <row r="214" spans="1:17" ht="18" customHeight="1" x14ac:dyDescent="0.3">
      <c r="A214" s="37"/>
      <c r="B214" s="35" t="s">
        <v>429</v>
      </c>
      <c r="C214" s="40" t="s">
        <v>523</v>
      </c>
      <c r="D214" s="41" t="s">
        <v>94</v>
      </c>
      <c r="E214" s="50" t="str">
        <f t="shared" si="22"/>
        <v>Дополнительное образование детей703</v>
      </c>
      <c r="F214" s="18">
        <v>282901.59999999998</v>
      </c>
      <c r="G214" s="18">
        <v>-4651.9000000000233</v>
      </c>
      <c r="H214" s="18">
        <v>278249.69999999995</v>
      </c>
      <c r="I214" s="18">
        <v>836</v>
      </c>
      <c r="J214" s="18">
        <v>279085.69999999995</v>
      </c>
      <c r="K214" s="18"/>
      <c r="L214" s="18"/>
      <c r="M214" s="18">
        <v>279085.69999999995</v>
      </c>
      <c r="N214" s="18">
        <v>34699.699999999997</v>
      </c>
      <c r="O214" s="18">
        <v>313785.39999999997</v>
      </c>
      <c r="P214" s="60">
        <f t="shared" si="24"/>
        <v>110.91679933941695</v>
      </c>
      <c r="Q214" s="60">
        <f t="shared" si="23"/>
        <v>112.43334932603139</v>
      </c>
    </row>
    <row r="215" spans="1:17" ht="18" customHeight="1" x14ac:dyDescent="0.3">
      <c r="A215" s="37"/>
      <c r="B215" s="35" t="s">
        <v>430</v>
      </c>
      <c r="C215" s="40" t="s">
        <v>524</v>
      </c>
      <c r="D215" s="41" t="s">
        <v>95</v>
      </c>
      <c r="E215" s="50" t="str">
        <f t="shared" si="22"/>
        <v>Среднее профессиональное образование704</v>
      </c>
      <c r="F215" s="18">
        <v>2004873.7</v>
      </c>
      <c r="G215" s="18"/>
      <c r="H215" s="18">
        <v>2004873.7</v>
      </c>
      <c r="I215" s="18">
        <v>39355.5</v>
      </c>
      <c r="J215" s="18">
        <v>2044229.2</v>
      </c>
      <c r="K215" s="18"/>
      <c r="L215" s="18">
        <v>-657.7</v>
      </c>
      <c r="M215" s="18">
        <v>2043571.5</v>
      </c>
      <c r="N215" s="18">
        <v>530586.5</v>
      </c>
      <c r="O215" s="18">
        <v>2574158</v>
      </c>
      <c r="P215" s="60">
        <f t="shared" si="24"/>
        <v>128.39502059406536</v>
      </c>
      <c r="Q215" s="60">
        <f t="shared" si="23"/>
        <v>125.96368661434161</v>
      </c>
    </row>
    <row r="216" spans="1:17" ht="18" customHeight="1" x14ac:dyDescent="0.3">
      <c r="A216" s="37"/>
      <c r="B216" s="35" t="s">
        <v>431</v>
      </c>
      <c r="C216" s="40" t="s">
        <v>525</v>
      </c>
      <c r="D216" s="41" t="s">
        <v>96</v>
      </c>
      <c r="E216" s="50" t="str">
        <f t="shared" si="22"/>
        <v>Профессиональная подготовка, переподготовка и повышение квалификации705</v>
      </c>
      <c r="F216" s="18">
        <v>35806.699999999997</v>
      </c>
      <c r="G216" s="18">
        <v>4651.9000000000015</v>
      </c>
      <c r="H216" s="18">
        <v>40458.6</v>
      </c>
      <c r="I216" s="18"/>
      <c r="J216" s="18">
        <v>40458.6</v>
      </c>
      <c r="K216" s="18"/>
      <c r="L216" s="18"/>
      <c r="M216" s="18">
        <v>40458.6</v>
      </c>
      <c r="N216" s="18">
        <v>19315.3</v>
      </c>
      <c r="O216" s="18">
        <v>59773.899999999994</v>
      </c>
      <c r="P216" s="60">
        <f t="shared" si="24"/>
        <v>166.93495909983326</v>
      </c>
      <c r="Q216" s="60">
        <f t="shared" si="23"/>
        <v>147.74090057490866</v>
      </c>
    </row>
    <row r="217" spans="1:17" ht="18" customHeight="1" x14ac:dyDescent="0.3">
      <c r="A217" s="37"/>
      <c r="B217" s="35" t="s">
        <v>432</v>
      </c>
      <c r="C217" s="40" t="s">
        <v>526</v>
      </c>
      <c r="D217" s="41" t="s">
        <v>385</v>
      </c>
      <c r="E217" s="50" t="str">
        <f t="shared" si="22"/>
        <v>Молодежная политика707</v>
      </c>
      <c r="F217" s="18">
        <v>475866.8</v>
      </c>
      <c r="G217" s="18">
        <v>-4665</v>
      </c>
      <c r="H217" s="18">
        <v>471201.8</v>
      </c>
      <c r="I217" s="18"/>
      <c r="J217" s="18">
        <v>471201.8</v>
      </c>
      <c r="K217" s="18"/>
      <c r="L217" s="18"/>
      <c r="M217" s="18">
        <v>471201.8</v>
      </c>
      <c r="N217" s="18">
        <v>65597.5</v>
      </c>
      <c r="O217" s="18">
        <v>536799.30000000005</v>
      </c>
      <c r="P217" s="60">
        <f t="shared" si="24"/>
        <v>112.80452849410803</v>
      </c>
      <c r="Q217" s="60">
        <f t="shared" si="23"/>
        <v>113.92131778783529</v>
      </c>
    </row>
    <row r="218" spans="1:17" s="3" customFormat="1" ht="18" customHeight="1" x14ac:dyDescent="0.3">
      <c r="A218" s="52"/>
      <c r="B218" s="35" t="s">
        <v>433</v>
      </c>
      <c r="C218" s="40" t="s">
        <v>527</v>
      </c>
      <c r="D218" s="41" t="s">
        <v>386</v>
      </c>
      <c r="E218" s="50" t="str">
        <f t="shared" si="22"/>
        <v>Прикладные научные исследования в области образования708</v>
      </c>
      <c r="F218" s="18">
        <v>8814.4</v>
      </c>
      <c r="G218" s="18"/>
      <c r="H218" s="18">
        <v>8814.4</v>
      </c>
      <c r="I218" s="18"/>
      <c r="J218" s="18">
        <v>8814.4</v>
      </c>
      <c r="K218" s="18"/>
      <c r="L218" s="18"/>
      <c r="M218" s="18">
        <v>8814.4</v>
      </c>
      <c r="N218" s="18">
        <v>4355.3</v>
      </c>
      <c r="O218" s="18">
        <v>13169.7</v>
      </c>
      <c r="P218" s="60">
        <f t="shared" si="24"/>
        <v>149.41119077872574</v>
      </c>
      <c r="Q218" s="60">
        <f t="shared" si="23"/>
        <v>149.41119077872574</v>
      </c>
    </row>
    <row r="219" spans="1:17" ht="18" customHeight="1" x14ac:dyDescent="0.3">
      <c r="A219" s="37"/>
      <c r="B219" s="35" t="s">
        <v>434</v>
      </c>
      <c r="C219" s="40" t="s">
        <v>528</v>
      </c>
      <c r="D219" s="41" t="s">
        <v>97</v>
      </c>
      <c r="E219" s="50" t="str">
        <f t="shared" si="22"/>
        <v>Другие вопросы в области образования709</v>
      </c>
      <c r="F219" s="18">
        <v>1497172.3</v>
      </c>
      <c r="G219" s="18">
        <v>6776.1000000000931</v>
      </c>
      <c r="H219" s="18">
        <v>1503948.4000000001</v>
      </c>
      <c r="I219" s="18">
        <v>1174.3</v>
      </c>
      <c r="J219" s="18">
        <v>1505122.7000000002</v>
      </c>
      <c r="K219" s="18"/>
      <c r="L219" s="18"/>
      <c r="M219" s="18">
        <v>1505122.7000000002</v>
      </c>
      <c r="N219" s="18">
        <v>521689.4</v>
      </c>
      <c r="O219" s="18">
        <v>2026812.1</v>
      </c>
      <c r="P219" s="60">
        <f t="shared" si="24"/>
        <v>135.37600849281009</v>
      </c>
      <c r="Q219" s="60">
        <f t="shared" si="23"/>
        <v>134.66092166439321</v>
      </c>
    </row>
    <row r="220" spans="1:17" ht="18" customHeight="1" x14ac:dyDescent="0.35">
      <c r="A220" s="37" t="s">
        <v>138</v>
      </c>
      <c r="B220" s="37" t="s">
        <v>435</v>
      </c>
      <c r="C220" s="38" t="s">
        <v>529</v>
      </c>
      <c r="D220" s="39" t="s">
        <v>154</v>
      </c>
      <c r="E220" s="50" t="str">
        <f t="shared" si="22"/>
        <v>КУЛЬТУРА, КИНЕМАТОГРАФИЯ800</v>
      </c>
      <c r="F220" s="17">
        <v>1596434.2</v>
      </c>
      <c r="G220" s="17">
        <v>-14266.100000000093</v>
      </c>
      <c r="H220" s="17">
        <v>1582168.0999999999</v>
      </c>
      <c r="I220" s="17">
        <v>-40606.6</v>
      </c>
      <c r="J220" s="17">
        <v>1541561.4999999998</v>
      </c>
      <c r="K220" s="17"/>
      <c r="L220" s="17"/>
      <c r="M220" s="17">
        <v>1541561.4999999998</v>
      </c>
      <c r="N220" s="17">
        <v>164889.79999999999</v>
      </c>
      <c r="O220" s="17">
        <v>1706451.2999999998</v>
      </c>
      <c r="P220" s="59">
        <f t="shared" si="24"/>
        <v>106.89142715684743</v>
      </c>
      <c r="Q220" s="59">
        <f t="shared" si="23"/>
        <v>110.69628425463402</v>
      </c>
    </row>
    <row r="221" spans="1:17" ht="18" customHeight="1" x14ac:dyDescent="0.3">
      <c r="A221" s="35"/>
      <c r="B221" s="35" t="s">
        <v>436</v>
      </c>
      <c r="C221" s="40" t="s">
        <v>530</v>
      </c>
      <c r="D221" s="41" t="s">
        <v>98</v>
      </c>
      <c r="E221" s="50" t="str">
        <f t="shared" si="22"/>
        <v>Культура801</v>
      </c>
      <c r="F221" s="18">
        <v>1467105.1</v>
      </c>
      <c r="G221" s="18">
        <v>-20337.399999999907</v>
      </c>
      <c r="H221" s="18">
        <v>1446767.7000000002</v>
      </c>
      <c r="I221" s="18">
        <v>-35836</v>
      </c>
      <c r="J221" s="18">
        <v>1410931.7000000002</v>
      </c>
      <c r="K221" s="18"/>
      <c r="L221" s="18"/>
      <c r="M221" s="18">
        <v>1410931.7000000002</v>
      </c>
      <c r="N221" s="18">
        <v>107998.7</v>
      </c>
      <c r="O221" s="18">
        <v>1518930.4000000001</v>
      </c>
      <c r="P221" s="60">
        <f t="shared" si="24"/>
        <v>103.53248720899411</v>
      </c>
      <c r="Q221" s="60">
        <f t="shared" si="23"/>
        <v>107.6544243778774</v>
      </c>
    </row>
    <row r="222" spans="1:17" ht="18" customHeight="1" x14ac:dyDescent="0.3">
      <c r="A222" s="37"/>
      <c r="B222" s="35" t="s">
        <v>437</v>
      </c>
      <c r="C222" s="40" t="s">
        <v>531</v>
      </c>
      <c r="D222" s="41" t="s">
        <v>99</v>
      </c>
      <c r="E222" s="50" t="str">
        <f t="shared" si="22"/>
        <v>Другие вопросы в области культуры, кинематографии804</v>
      </c>
      <c r="F222" s="18">
        <v>129329.1</v>
      </c>
      <c r="G222" s="18">
        <v>6071.2999999999884</v>
      </c>
      <c r="H222" s="18">
        <v>135400.4</v>
      </c>
      <c r="I222" s="18">
        <v>-4770.6000000000004</v>
      </c>
      <c r="J222" s="18">
        <v>130629.79999999999</v>
      </c>
      <c r="K222" s="18"/>
      <c r="L222" s="18"/>
      <c r="M222" s="18">
        <v>130629.79999999999</v>
      </c>
      <c r="N222" s="18">
        <v>56891.1</v>
      </c>
      <c r="O222" s="18">
        <v>187520.9</v>
      </c>
      <c r="P222" s="60">
        <f t="shared" si="24"/>
        <v>144.99513257263831</v>
      </c>
      <c r="Q222" s="60">
        <f t="shared" si="23"/>
        <v>143.55139485783491</v>
      </c>
    </row>
    <row r="223" spans="1:17" ht="18" customHeight="1" x14ac:dyDescent="0.35">
      <c r="A223" s="37" t="s">
        <v>139</v>
      </c>
      <c r="B223" s="37" t="s">
        <v>438</v>
      </c>
      <c r="C223" s="38" t="s">
        <v>532</v>
      </c>
      <c r="D223" s="39" t="s">
        <v>128</v>
      </c>
      <c r="E223" s="50" t="str">
        <f t="shared" si="22"/>
        <v>ЗДРАВООХРАНЕНИЕ900</v>
      </c>
      <c r="F223" s="17">
        <v>8177108.9000000004</v>
      </c>
      <c r="G223" s="17">
        <v>-303496.20000000019</v>
      </c>
      <c r="H223" s="17">
        <v>7873612.7000000002</v>
      </c>
      <c r="I223" s="17">
        <v>1712.2</v>
      </c>
      <c r="J223" s="17">
        <v>7875324.9000000004</v>
      </c>
      <c r="K223" s="17"/>
      <c r="L223" s="17">
        <v>-58148.1</v>
      </c>
      <c r="M223" s="17">
        <v>7817176.8000000007</v>
      </c>
      <c r="N223" s="17">
        <v>3310583.2</v>
      </c>
      <c r="O223" s="17">
        <v>11127760</v>
      </c>
      <c r="P223" s="59">
        <f t="shared" si="24"/>
        <v>136.08428279584243</v>
      </c>
      <c r="Q223" s="59">
        <f t="shared" si="23"/>
        <v>142.35011289497763</v>
      </c>
    </row>
    <row r="224" spans="1:17" ht="18" customHeight="1" x14ac:dyDescent="0.3">
      <c r="A224" s="37"/>
      <c r="B224" s="35" t="s">
        <v>439</v>
      </c>
      <c r="C224" s="40" t="s">
        <v>533</v>
      </c>
      <c r="D224" s="41" t="s">
        <v>100</v>
      </c>
      <c r="E224" s="50" t="str">
        <f t="shared" si="22"/>
        <v>Стационарная медицинская помощь901</v>
      </c>
      <c r="F224" s="18">
        <v>1178384.5</v>
      </c>
      <c r="G224" s="18">
        <v>-21383</v>
      </c>
      <c r="H224" s="18">
        <v>1157001.5</v>
      </c>
      <c r="I224" s="18"/>
      <c r="J224" s="18">
        <v>1157001.5</v>
      </c>
      <c r="K224" s="18"/>
      <c r="L224" s="18"/>
      <c r="M224" s="18">
        <v>1157001.5</v>
      </c>
      <c r="N224" s="18">
        <v>544548.69999999995</v>
      </c>
      <c r="O224" s="18">
        <v>1701550.2</v>
      </c>
      <c r="P224" s="60">
        <f t="shared" si="24"/>
        <v>144.39685858053969</v>
      </c>
      <c r="Q224" s="60">
        <f t="shared" si="23"/>
        <v>147.06551374393203</v>
      </c>
    </row>
    <row r="225" spans="1:17" ht="18" customHeight="1" x14ac:dyDescent="0.3">
      <c r="A225" s="37"/>
      <c r="B225" s="35" t="s">
        <v>440</v>
      </c>
      <c r="C225" s="40" t="s">
        <v>534</v>
      </c>
      <c r="D225" s="41" t="s">
        <v>101</v>
      </c>
      <c r="E225" s="50" t="str">
        <f t="shared" si="22"/>
        <v>Амбулаторная помощь902</v>
      </c>
      <c r="F225" s="18">
        <v>1352361.9</v>
      </c>
      <c r="G225" s="18">
        <v>119285.5</v>
      </c>
      <c r="H225" s="18">
        <v>1471647.4</v>
      </c>
      <c r="I225" s="18"/>
      <c r="J225" s="18">
        <v>1471647.4</v>
      </c>
      <c r="K225" s="18"/>
      <c r="L225" s="18"/>
      <c r="M225" s="18">
        <v>1471647.4</v>
      </c>
      <c r="N225" s="18">
        <v>374415.3</v>
      </c>
      <c r="O225" s="18">
        <v>1846062.7</v>
      </c>
      <c r="P225" s="60">
        <f t="shared" si="24"/>
        <v>136.50655937585938</v>
      </c>
      <c r="Q225" s="60">
        <f t="shared" si="23"/>
        <v>125.44191631772665</v>
      </c>
    </row>
    <row r="226" spans="1:17" ht="18" customHeight="1" x14ac:dyDescent="0.3">
      <c r="A226" s="37"/>
      <c r="B226" s="35" t="s">
        <v>441</v>
      </c>
      <c r="C226" s="40" t="s">
        <v>535</v>
      </c>
      <c r="D226" s="41" t="s">
        <v>102</v>
      </c>
      <c r="E226" s="50" t="str">
        <f t="shared" si="22"/>
        <v>Медицинская помощь в дневных стационарах всех типов903</v>
      </c>
      <c r="F226" s="18">
        <v>49134.400000000001</v>
      </c>
      <c r="G226" s="18">
        <v>383</v>
      </c>
      <c r="H226" s="18">
        <v>49517.4</v>
      </c>
      <c r="I226" s="18"/>
      <c r="J226" s="18">
        <v>49517.4</v>
      </c>
      <c r="K226" s="18"/>
      <c r="L226" s="18"/>
      <c r="M226" s="18">
        <v>49517.4</v>
      </c>
      <c r="N226" s="18">
        <v>21696.7</v>
      </c>
      <c r="O226" s="18">
        <v>71214.100000000006</v>
      </c>
      <c r="P226" s="60">
        <f t="shared" si="24"/>
        <v>144.93735549838811</v>
      </c>
      <c r="Q226" s="60">
        <f t="shared" si="23"/>
        <v>143.81631507308543</v>
      </c>
    </row>
    <row r="227" spans="1:17" ht="18" customHeight="1" x14ac:dyDescent="0.3">
      <c r="A227" s="37"/>
      <c r="B227" s="35" t="s">
        <v>442</v>
      </c>
      <c r="C227" s="40" t="s">
        <v>536</v>
      </c>
      <c r="D227" s="41" t="s">
        <v>103</v>
      </c>
      <c r="E227" s="50" t="str">
        <f t="shared" si="22"/>
        <v>Скорая медицинская помощь904</v>
      </c>
      <c r="F227" s="18">
        <v>144568.29999999999</v>
      </c>
      <c r="G227" s="18">
        <v>1103.2000000000116</v>
      </c>
      <c r="H227" s="18">
        <v>145671.5</v>
      </c>
      <c r="I227" s="18"/>
      <c r="J227" s="18">
        <v>145671.5</v>
      </c>
      <c r="K227" s="18"/>
      <c r="L227" s="18"/>
      <c r="M227" s="18">
        <v>145671.5</v>
      </c>
      <c r="N227" s="18">
        <v>39346.5</v>
      </c>
      <c r="O227" s="18">
        <v>185018</v>
      </c>
      <c r="P227" s="60">
        <f t="shared" si="24"/>
        <v>127.97964699038448</v>
      </c>
      <c r="Q227" s="60">
        <f t="shared" si="23"/>
        <v>127.0104310040056</v>
      </c>
    </row>
    <row r="228" spans="1:17" ht="18" customHeight="1" x14ac:dyDescent="0.3">
      <c r="A228" s="37"/>
      <c r="B228" s="35" t="s">
        <v>443</v>
      </c>
      <c r="C228" s="40" t="s">
        <v>537</v>
      </c>
      <c r="D228" s="41" t="s">
        <v>104</v>
      </c>
      <c r="E228" s="50" t="str">
        <f t="shared" si="22"/>
        <v>Санаторно-оздоровительная помощь905</v>
      </c>
      <c r="F228" s="18">
        <v>219455.3</v>
      </c>
      <c r="G228" s="18"/>
      <c r="H228" s="18">
        <v>219455.3</v>
      </c>
      <c r="I228" s="18"/>
      <c r="J228" s="18">
        <v>219455.3</v>
      </c>
      <c r="K228" s="18"/>
      <c r="L228" s="18"/>
      <c r="M228" s="18">
        <v>219455.3</v>
      </c>
      <c r="N228" s="18">
        <v>80748.800000000003</v>
      </c>
      <c r="O228" s="18">
        <v>300204.09999999998</v>
      </c>
      <c r="P228" s="60">
        <f t="shared" si="24"/>
        <v>136.79510132587365</v>
      </c>
      <c r="Q228" s="60">
        <f t="shared" si="23"/>
        <v>136.79510132587365</v>
      </c>
    </row>
    <row r="229" spans="1:17" ht="18" customHeight="1" x14ac:dyDescent="0.3">
      <c r="A229" s="35"/>
      <c r="B229" s="35" t="s">
        <v>444</v>
      </c>
      <c r="C229" s="40" t="s">
        <v>538</v>
      </c>
      <c r="D229" s="41" t="s">
        <v>387</v>
      </c>
      <c r="E229" s="50" t="str">
        <f t="shared" si="22"/>
        <v>Заготовка, переработка, хранение и обеспечение безопасности донорской крови и ее компонентов906</v>
      </c>
      <c r="F229" s="18">
        <v>86705.7</v>
      </c>
      <c r="G229" s="18"/>
      <c r="H229" s="18">
        <v>86705.7</v>
      </c>
      <c r="I229" s="18">
        <v>1712.2</v>
      </c>
      <c r="J229" s="18">
        <v>88417.9</v>
      </c>
      <c r="K229" s="18"/>
      <c r="L229" s="18"/>
      <c r="M229" s="18">
        <v>88417.9</v>
      </c>
      <c r="N229" s="18">
        <v>33612</v>
      </c>
      <c r="O229" s="18">
        <v>122029.9</v>
      </c>
      <c r="P229" s="60">
        <f t="shared" si="24"/>
        <v>140.74034348376173</v>
      </c>
      <c r="Q229" s="60">
        <f t="shared" si="23"/>
        <v>138.01492684173681</v>
      </c>
    </row>
    <row r="230" spans="1:17" ht="18" customHeight="1" x14ac:dyDescent="0.3">
      <c r="A230" s="37"/>
      <c r="B230" s="35" t="s">
        <v>445</v>
      </c>
      <c r="C230" s="40" t="s">
        <v>539</v>
      </c>
      <c r="D230" s="41" t="s">
        <v>105</v>
      </c>
      <c r="E230" s="50" t="str">
        <f t="shared" si="22"/>
        <v>Другие вопросы в области здравоохранения909</v>
      </c>
      <c r="F230" s="18">
        <v>5146498.8</v>
      </c>
      <c r="G230" s="18">
        <v>-402884.90000000037</v>
      </c>
      <c r="H230" s="18">
        <v>4743613.8999999994</v>
      </c>
      <c r="I230" s="18"/>
      <c r="J230" s="18">
        <v>4743613.8999999994</v>
      </c>
      <c r="K230" s="18"/>
      <c r="L230" s="18">
        <v>-58148.1</v>
      </c>
      <c r="M230" s="18">
        <v>4685465.8</v>
      </c>
      <c r="N230" s="18">
        <v>2216215.2000000002</v>
      </c>
      <c r="O230" s="18">
        <v>6901681</v>
      </c>
      <c r="P230" s="60">
        <f t="shared" si="24"/>
        <v>134.10439345677105</v>
      </c>
      <c r="Q230" s="60">
        <f t="shared" si="23"/>
        <v>147.29978394037153</v>
      </c>
    </row>
    <row r="231" spans="1:17" ht="18" customHeight="1" x14ac:dyDescent="0.35">
      <c r="A231" s="37" t="s">
        <v>150</v>
      </c>
      <c r="B231" s="37" t="s">
        <v>363</v>
      </c>
      <c r="C231" s="37" t="s">
        <v>363</v>
      </c>
      <c r="D231" s="39" t="s">
        <v>129</v>
      </c>
      <c r="E231" s="50" t="str">
        <f t="shared" si="22"/>
        <v>СОЦИАЛЬНАЯ ПОЛИТИКА1000</v>
      </c>
      <c r="F231" s="17">
        <v>25162789.300000001</v>
      </c>
      <c r="G231" s="17">
        <v>-183551</v>
      </c>
      <c r="H231" s="17">
        <v>24979238.300000001</v>
      </c>
      <c r="I231" s="17">
        <v>1039173.7</v>
      </c>
      <c r="J231" s="17">
        <v>26018412</v>
      </c>
      <c r="K231" s="17"/>
      <c r="L231" s="17">
        <v>-1154.8</v>
      </c>
      <c r="M231" s="17">
        <v>26017257.199999999</v>
      </c>
      <c r="N231" s="17">
        <v>2505922.4</v>
      </c>
      <c r="O231" s="17">
        <v>28523179.599999998</v>
      </c>
      <c r="P231" s="59">
        <f t="shared" si="24"/>
        <v>113.35460174917888</v>
      </c>
      <c r="Q231" s="59">
        <f t="shared" si="23"/>
        <v>109.63177010065456</v>
      </c>
    </row>
    <row r="232" spans="1:17" ht="18" customHeight="1" x14ac:dyDescent="0.3">
      <c r="A232" s="37"/>
      <c r="B232" s="35" t="s">
        <v>364</v>
      </c>
      <c r="C232" s="35" t="s">
        <v>364</v>
      </c>
      <c r="D232" s="41" t="s">
        <v>106</v>
      </c>
      <c r="E232" s="50" t="str">
        <f t="shared" si="22"/>
        <v>Пенсионное обеспечение1001</v>
      </c>
      <c r="F232" s="18">
        <v>111583.8</v>
      </c>
      <c r="G232" s="18"/>
      <c r="H232" s="18">
        <v>111583.8</v>
      </c>
      <c r="I232" s="18">
        <v>10013.1</v>
      </c>
      <c r="J232" s="18">
        <v>121596.90000000001</v>
      </c>
      <c r="K232" s="18"/>
      <c r="L232" s="18"/>
      <c r="M232" s="18">
        <v>121596.90000000001</v>
      </c>
      <c r="N232" s="18">
        <v>11263.2</v>
      </c>
      <c r="O232" s="18">
        <v>132860.1</v>
      </c>
      <c r="P232" s="60">
        <f t="shared" si="24"/>
        <v>119.06755281680674</v>
      </c>
      <c r="Q232" s="60">
        <f t="shared" si="23"/>
        <v>109.26273613883248</v>
      </c>
    </row>
    <row r="233" spans="1:17" ht="18" customHeight="1" x14ac:dyDescent="0.3">
      <c r="A233" s="37"/>
      <c r="B233" s="35" t="s">
        <v>365</v>
      </c>
      <c r="C233" s="35" t="s">
        <v>365</v>
      </c>
      <c r="D233" s="41" t="s">
        <v>107</v>
      </c>
      <c r="E233" s="50" t="str">
        <f t="shared" si="22"/>
        <v>Социальное обслуживание населения1002</v>
      </c>
      <c r="F233" s="18">
        <v>2334279.2999999998</v>
      </c>
      <c r="G233" s="18">
        <v>1800</v>
      </c>
      <c r="H233" s="18">
        <v>2336079.2999999998</v>
      </c>
      <c r="I233" s="18">
        <v>82.1</v>
      </c>
      <c r="J233" s="18">
        <v>2336161.4</v>
      </c>
      <c r="K233" s="18"/>
      <c r="L233" s="18"/>
      <c r="M233" s="18">
        <v>2336161.4</v>
      </c>
      <c r="N233" s="18">
        <v>615245.19999999995</v>
      </c>
      <c r="O233" s="18">
        <v>2951406.5999999996</v>
      </c>
      <c r="P233" s="60">
        <f t="shared" si="24"/>
        <v>126.43759467858023</v>
      </c>
      <c r="Q233" s="60">
        <f t="shared" si="23"/>
        <v>126.33573176921765</v>
      </c>
    </row>
    <row r="234" spans="1:17" ht="18" customHeight="1" x14ac:dyDescent="0.3">
      <c r="A234" s="37"/>
      <c r="B234" s="35" t="s">
        <v>366</v>
      </c>
      <c r="C234" s="35" t="s">
        <v>366</v>
      </c>
      <c r="D234" s="41" t="s">
        <v>108</v>
      </c>
      <c r="E234" s="50" t="str">
        <f t="shared" si="22"/>
        <v>Социальное обеспечение населения1003</v>
      </c>
      <c r="F234" s="18">
        <v>20588436.899999999</v>
      </c>
      <c r="G234" s="18">
        <v>-124006.60000000149</v>
      </c>
      <c r="H234" s="18">
        <v>20464430.299999997</v>
      </c>
      <c r="I234" s="18">
        <v>873939.4</v>
      </c>
      <c r="J234" s="18">
        <v>21338369.699999996</v>
      </c>
      <c r="K234" s="18"/>
      <c r="L234" s="18">
        <v>-1017</v>
      </c>
      <c r="M234" s="18">
        <v>21337352.699999996</v>
      </c>
      <c r="N234" s="18">
        <v>1740074.1</v>
      </c>
      <c r="O234" s="18">
        <v>23077426.799999997</v>
      </c>
      <c r="P234" s="60">
        <f t="shared" si="24"/>
        <v>112.08926113278662</v>
      </c>
      <c r="Q234" s="60">
        <f t="shared" ref="Q234:Q250" si="25">O234/M234*100</f>
        <v>108.15506086657135</v>
      </c>
    </row>
    <row r="235" spans="1:17" ht="18" customHeight="1" x14ac:dyDescent="0.3">
      <c r="A235" s="35"/>
      <c r="B235" s="35" t="s">
        <v>367</v>
      </c>
      <c r="C235" s="35" t="s">
        <v>367</v>
      </c>
      <c r="D235" s="41" t="s">
        <v>109</v>
      </c>
      <c r="E235" s="50" t="str">
        <f t="shared" si="22"/>
        <v>Охрана семьи и детства1004</v>
      </c>
      <c r="F235" s="18">
        <v>1650838</v>
      </c>
      <c r="G235" s="18">
        <v>-63244.399999999907</v>
      </c>
      <c r="H235" s="18">
        <v>1587593.6</v>
      </c>
      <c r="I235" s="18">
        <v>155139.1</v>
      </c>
      <c r="J235" s="18">
        <v>1742732.7000000002</v>
      </c>
      <c r="K235" s="18"/>
      <c r="L235" s="18">
        <v>-137.80000000000001</v>
      </c>
      <c r="M235" s="18">
        <v>1742594.9000000001</v>
      </c>
      <c r="N235" s="18">
        <v>-320.89999999999998</v>
      </c>
      <c r="O235" s="18">
        <v>1742274.0000000002</v>
      </c>
      <c r="P235" s="60">
        <f t="shared" si="24"/>
        <v>105.53876273747032</v>
      </c>
      <c r="Q235" s="60">
        <f t="shared" si="25"/>
        <v>99.981584934054396</v>
      </c>
    </row>
    <row r="236" spans="1:17" ht="18" customHeight="1" x14ac:dyDescent="0.3">
      <c r="A236" s="37"/>
      <c r="B236" s="35" t="s">
        <v>368</v>
      </c>
      <c r="C236" s="35" t="s">
        <v>368</v>
      </c>
      <c r="D236" s="41" t="s">
        <v>110</v>
      </c>
      <c r="E236" s="50" t="str">
        <f t="shared" si="22"/>
        <v>Другие вопросы в области социальной политики1006</v>
      </c>
      <c r="F236" s="18">
        <v>477651.3</v>
      </c>
      <c r="G236" s="18">
        <v>1900</v>
      </c>
      <c r="H236" s="18">
        <v>479551.3</v>
      </c>
      <c r="I236" s="18"/>
      <c r="J236" s="18">
        <v>479551.3</v>
      </c>
      <c r="K236" s="18"/>
      <c r="L236" s="18"/>
      <c r="M236" s="18">
        <v>479551.3</v>
      </c>
      <c r="N236" s="18">
        <v>139660.79999999999</v>
      </c>
      <c r="O236" s="18">
        <v>619212.1</v>
      </c>
      <c r="P236" s="60">
        <f t="shared" ref="P236:P250" si="26">O236/F236*100</f>
        <v>129.63685014570251</v>
      </c>
      <c r="Q236" s="60">
        <f t="shared" si="25"/>
        <v>129.12322414723931</v>
      </c>
    </row>
    <row r="237" spans="1:17" ht="18" customHeight="1" x14ac:dyDescent="0.35">
      <c r="A237" s="37" t="s">
        <v>151</v>
      </c>
      <c r="B237" s="37" t="s">
        <v>369</v>
      </c>
      <c r="C237" s="37" t="s">
        <v>369</v>
      </c>
      <c r="D237" s="39" t="s">
        <v>130</v>
      </c>
      <c r="E237" s="50" t="str">
        <f t="shared" si="22"/>
        <v>ФИЗИЧЕСКАЯ КУЛЬТУРА И СПОРТ1100</v>
      </c>
      <c r="F237" s="17">
        <v>792067.1</v>
      </c>
      <c r="G237" s="17">
        <v>76210.800000000047</v>
      </c>
      <c r="H237" s="17">
        <v>868277.9</v>
      </c>
      <c r="I237" s="17">
        <v>-23720.3</v>
      </c>
      <c r="J237" s="17">
        <v>844557.6</v>
      </c>
      <c r="K237" s="17"/>
      <c r="L237" s="17">
        <v>-1180</v>
      </c>
      <c r="M237" s="17">
        <v>843377.6</v>
      </c>
      <c r="N237" s="17">
        <v>388177.2</v>
      </c>
      <c r="O237" s="17">
        <v>1231554.8</v>
      </c>
      <c r="P237" s="59">
        <f t="shared" si="26"/>
        <v>155.48617030047075</v>
      </c>
      <c r="Q237" s="59">
        <f t="shared" si="25"/>
        <v>146.02650105954913</v>
      </c>
    </row>
    <row r="238" spans="1:17" ht="18" customHeight="1" x14ac:dyDescent="0.3">
      <c r="A238" s="37"/>
      <c r="B238" s="35" t="s">
        <v>370</v>
      </c>
      <c r="C238" s="35" t="s">
        <v>370</v>
      </c>
      <c r="D238" s="41" t="s">
        <v>111</v>
      </c>
      <c r="E238" s="50" t="str">
        <f t="shared" si="22"/>
        <v>Физическая культура1101</v>
      </c>
      <c r="F238" s="18">
        <v>158078.1</v>
      </c>
      <c r="G238" s="18">
        <v>25000</v>
      </c>
      <c r="H238" s="18">
        <v>183078.1</v>
      </c>
      <c r="I238" s="18">
        <v>-25000</v>
      </c>
      <c r="J238" s="18">
        <v>158078.1</v>
      </c>
      <c r="K238" s="18"/>
      <c r="L238" s="18"/>
      <c r="M238" s="18">
        <v>158078.1</v>
      </c>
      <c r="N238" s="18">
        <v>69795.100000000006</v>
      </c>
      <c r="O238" s="18">
        <v>227873.2</v>
      </c>
      <c r="P238" s="60">
        <f t="shared" si="26"/>
        <v>144.15228927979271</v>
      </c>
      <c r="Q238" s="60">
        <f t="shared" si="25"/>
        <v>144.15228927979271</v>
      </c>
    </row>
    <row r="239" spans="1:17" ht="18" customHeight="1" x14ac:dyDescent="0.3">
      <c r="A239" s="37"/>
      <c r="B239" s="35" t="s">
        <v>371</v>
      </c>
      <c r="C239" s="35" t="s">
        <v>371</v>
      </c>
      <c r="D239" s="41" t="s">
        <v>112</v>
      </c>
      <c r="E239" s="50" t="str">
        <f t="shared" si="22"/>
        <v>Массовый спорт1102</v>
      </c>
      <c r="F239" s="18">
        <v>376692.4</v>
      </c>
      <c r="G239" s="18">
        <v>51210.799999999988</v>
      </c>
      <c r="H239" s="18">
        <v>427903.2</v>
      </c>
      <c r="I239" s="18">
        <v>1279.7</v>
      </c>
      <c r="J239" s="18">
        <v>429182.9</v>
      </c>
      <c r="K239" s="18"/>
      <c r="L239" s="18"/>
      <c r="M239" s="18">
        <v>429182.9</v>
      </c>
      <c r="N239" s="18">
        <v>84871.6</v>
      </c>
      <c r="O239" s="18">
        <v>514054.5</v>
      </c>
      <c r="P239" s="60">
        <f t="shared" si="26"/>
        <v>136.46532290006382</v>
      </c>
      <c r="Q239" s="60">
        <f t="shared" si="25"/>
        <v>119.77515879593525</v>
      </c>
    </row>
    <row r="240" spans="1:17" ht="18" customHeight="1" x14ac:dyDescent="0.3">
      <c r="A240" s="35"/>
      <c r="B240" s="35" t="s">
        <v>372</v>
      </c>
      <c r="C240" s="35" t="s">
        <v>372</v>
      </c>
      <c r="D240" s="41" t="s">
        <v>113</v>
      </c>
      <c r="E240" s="50" t="str">
        <f t="shared" ref="E240:E250" si="27">D240&amp;B240</f>
        <v>Спорт высших достижений1103</v>
      </c>
      <c r="F240" s="18">
        <v>217283.7</v>
      </c>
      <c r="G240" s="18"/>
      <c r="H240" s="18">
        <v>217283.7</v>
      </c>
      <c r="I240" s="18"/>
      <c r="J240" s="18">
        <v>217283.7</v>
      </c>
      <c r="K240" s="18"/>
      <c r="L240" s="18"/>
      <c r="M240" s="18">
        <v>217283.7</v>
      </c>
      <c r="N240" s="18">
        <v>197579.9</v>
      </c>
      <c r="O240" s="18">
        <v>414863.6</v>
      </c>
      <c r="P240" s="60">
        <f t="shared" si="26"/>
        <v>190.93176340424981</v>
      </c>
      <c r="Q240" s="60">
        <f t="shared" si="25"/>
        <v>190.93176340424981</v>
      </c>
    </row>
    <row r="241" spans="1:17" ht="18" customHeight="1" x14ac:dyDescent="0.3">
      <c r="A241" s="37"/>
      <c r="B241" s="35" t="s">
        <v>373</v>
      </c>
      <c r="C241" s="35" t="s">
        <v>373</v>
      </c>
      <c r="D241" s="41" t="s">
        <v>114</v>
      </c>
      <c r="E241" s="50" t="str">
        <f t="shared" si="27"/>
        <v>Другие вопросы в области физической культуры и спорта1105</v>
      </c>
      <c r="F241" s="18">
        <v>40012.9</v>
      </c>
      <c r="G241" s="18"/>
      <c r="H241" s="18">
        <v>40012.9</v>
      </c>
      <c r="I241" s="18"/>
      <c r="J241" s="18">
        <v>40012.9</v>
      </c>
      <c r="K241" s="18"/>
      <c r="L241" s="18">
        <v>-1180</v>
      </c>
      <c r="M241" s="18">
        <v>38832.9</v>
      </c>
      <c r="N241" s="18">
        <v>35930.6</v>
      </c>
      <c r="O241" s="18">
        <v>74763.5</v>
      </c>
      <c r="P241" s="60">
        <f t="shared" si="26"/>
        <v>186.84849136153591</v>
      </c>
      <c r="Q241" s="60">
        <f t="shared" si="25"/>
        <v>192.52618269560088</v>
      </c>
    </row>
    <row r="242" spans="1:17" ht="18" customHeight="1" x14ac:dyDescent="0.35">
      <c r="A242" s="37" t="s">
        <v>152</v>
      </c>
      <c r="B242" s="37" t="s">
        <v>374</v>
      </c>
      <c r="C242" s="37" t="s">
        <v>374</v>
      </c>
      <c r="D242" s="39" t="s">
        <v>131</v>
      </c>
      <c r="E242" s="50" t="str">
        <f t="shared" si="27"/>
        <v>СРЕДСТВА МАССОВОЙ ИНФОРМАЦИИ1200</v>
      </c>
      <c r="F242" s="17">
        <v>153763</v>
      </c>
      <c r="G242" s="17">
        <v>-3750</v>
      </c>
      <c r="H242" s="17">
        <v>150013</v>
      </c>
      <c r="I242" s="17"/>
      <c r="J242" s="17">
        <v>150013</v>
      </c>
      <c r="K242" s="17"/>
      <c r="L242" s="17"/>
      <c r="M242" s="17">
        <v>150013</v>
      </c>
      <c r="N242" s="17">
        <v>168297.7</v>
      </c>
      <c r="O242" s="17">
        <v>318310.7</v>
      </c>
      <c r="P242" s="59">
        <f t="shared" si="26"/>
        <v>207.01384598375424</v>
      </c>
      <c r="Q242" s="59">
        <f t="shared" si="25"/>
        <v>212.18874364221767</v>
      </c>
    </row>
    <row r="243" spans="1:17" ht="18" customHeight="1" x14ac:dyDescent="0.3">
      <c r="A243" s="37"/>
      <c r="B243" s="35" t="s">
        <v>375</v>
      </c>
      <c r="C243" s="35" t="s">
        <v>375</v>
      </c>
      <c r="D243" s="41" t="s">
        <v>115</v>
      </c>
      <c r="E243" s="50" t="str">
        <f t="shared" si="27"/>
        <v>Телевидение и радиовещание1201</v>
      </c>
      <c r="F243" s="18">
        <v>45982.7</v>
      </c>
      <c r="G243" s="18"/>
      <c r="H243" s="18">
        <v>45982.7</v>
      </c>
      <c r="I243" s="18"/>
      <c r="J243" s="18">
        <v>45982.7</v>
      </c>
      <c r="K243" s="18"/>
      <c r="L243" s="18"/>
      <c r="M243" s="18">
        <v>45982.7</v>
      </c>
      <c r="N243" s="18">
        <v>93644.5</v>
      </c>
      <c r="O243" s="18">
        <v>139627.20000000001</v>
      </c>
      <c r="P243" s="60" t="s">
        <v>579</v>
      </c>
      <c r="Q243" s="60" t="s">
        <v>579</v>
      </c>
    </row>
    <row r="244" spans="1:17" ht="18" customHeight="1" x14ac:dyDescent="0.3">
      <c r="A244" s="35"/>
      <c r="B244" s="35" t="s">
        <v>376</v>
      </c>
      <c r="C244" s="35" t="s">
        <v>376</v>
      </c>
      <c r="D244" s="41" t="s">
        <v>116</v>
      </c>
      <c r="E244" s="50" t="str">
        <f t="shared" si="27"/>
        <v>Периодическая печать и издательства1202</v>
      </c>
      <c r="F244" s="18">
        <v>98097.7</v>
      </c>
      <c r="G244" s="18">
        <v>-3750</v>
      </c>
      <c r="H244" s="18">
        <v>94347.7</v>
      </c>
      <c r="I244" s="18"/>
      <c r="J244" s="18">
        <v>94347.7</v>
      </c>
      <c r="K244" s="18"/>
      <c r="L244" s="18"/>
      <c r="M244" s="18">
        <v>94347.7</v>
      </c>
      <c r="N244" s="18">
        <v>62091.4</v>
      </c>
      <c r="O244" s="18">
        <v>156439.1</v>
      </c>
      <c r="P244" s="60">
        <f t="shared" si="26"/>
        <v>159.47275012564006</v>
      </c>
      <c r="Q244" s="60">
        <f t="shared" si="25"/>
        <v>165.81124924084</v>
      </c>
    </row>
    <row r="245" spans="1:17" ht="18" customHeight="1" x14ac:dyDescent="0.3">
      <c r="A245" s="35"/>
      <c r="B245" s="35" t="s">
        <v>377</v>
      </c>
      <c r="C245" s="35" t="s">
        <v>377</v>
      </c>
      <c r="D245" s="41" t="s">
        <v>117</v>
      </c>
      <c r="E245" s="50" t="str">
        <f t="shared" si="27"/>
        <v>Другие вопросы в области средств массовой информации1204</v>
      </c>
      <c r="F245" s="18">
        <v>9682.6</v>
      </c>
      <c r="G245" s="18"/>
      <c r="H245" s="18">
        <v>9682.6</v>
      </c>
      <c r="I245" s="18"/>
      <c r="J245" s="18">
        <v>9682.6</v>
      </c>
      <c r="K245" s="18"/>
      <c r="L245" s="18"/>
      <c r="M245" s="18">
        <v>9682.6</v>
      </c>
      <c r="N245" s="18">
        <v>12561.8</v>
      </c>
      <c r="O245" s="18">
        <v>22244.400000000001</v>
      </c>
      <c r="P245" s="60">
        <f t="shared" si="26"/>
        <v>229.73581476049822</v>
      </c>
      <c r="Q245" s="60">
        <f t="shared" si="25"/>
        <v>229.73581476049822</v>
      </c>
    </row>
    <row r="246" spans="1:17" ht="18" hidden="1" customHeight="1" x14ac:dyDescent="0.35">
      <c r="A246" s="37" t="s">
        <v>153</v>
      </c>
      <c r="B246" s="37" t="s">
        <v>378</v>
      </c>
      <c r="C246" s="37" t="s">
        <v>378</v>
      </c>
      <c r="D246" s="39" t="s">
        <v>388</v>
      </c>
      <c r="E246" s="50" t="str">
        <f t="shared" si="27"/>
        <v>ОБСЛУЖИВАНИЕ ГОСУДАРСТВЕННОГО И МУНИЦИПАЛЬНОГО ДОЛГА1300</v>
      </c>
      <c r="F246" s="17">
        <v>1110021.3999999999</v>
      </c>
      <c r="G246" s="17"/>
      <c r="H246" s="17">
        <v>1110021.3999999999</v>
      </c>
      <c r="I246" s="17">
        <v>-320000</v>
      </c>
      <c r="J246" s="17">
        <v>790021.39999999991</v>
      </c>
      <c r="K246" s="17"/>
      <c r="L246" s="17"/>
      <c r="M246" s="17">
        <v>790021.39999999991</v>
      </c>
      <c r="N246" s="17"/>
      <c r="O246" s="17">
        <v>790021.39999999991</v>
      </c>
      <c r="P246" s="59">
        <f t="shared" si="26"/>
        <v>71.171726959498258</v>
      </c>
      <c r="Q246" s="59">
        <f t="shared" si="25"/>
        <v>100</v>
      </c>
    </row>
    <row r="247" spans="1:17" ht="18" customHeight="1" x14ac:dyDescent="0.35">
      <c r="A247" s="37" t="s">
        <v>155</v>
      </c>
      <c r="B247" s="37" t="s">
        <v>379</v>
      </c>
      <c r="C247" s="37" t="s">
        <v>379</v>
      </c>
      <c r="D247" s="39" t="s">
        <v>389</v>
      </c>
      <c r="E247" s="50" t="str">
        <f t="shared" si="27"/>
        <v>МЕЖБЮДЖЕТНЫЕ ТРАНСФЕРТЫ ОБЩЕГО ХАРАКТЕРА БЮДЖЕТАМ БЮДЖЕТНОЙ СИСТЕМЫ РОССИЙСКОЙ ФЕДЕРАЦИИ1400</v>
      </c>
      <c r="F247" s="17">
        <v>4395938.8</v>
      </c>
      <c r="G247" s="17">
        <v>77835</v>
      </c>
      <c r="H247" s="17">
        <v>4473773.8</v>
      </c>
      <c r="I247" s="17">
        <v>80486</v>
      </c>
      <c r="J247" s="17">
        <v>4554259.8</v>
      </c>
      <c r="K247" s="17"/>
      <c r="L247" s="17">
        <v>667205.9</v>
      </c>
      <c r="M247" s="17">
        <v>5221465.7</v>
      </c>
      <c r="N247" s="17">
        <v>-153164.6</v>
      </c>
      <c r="O247" s="17">
        <v>5068301.1000000006</v>
      </c>
      <c r="P247" s="59">
        <f t="shared" si="26"/>
        <v>115.29507872129614</v>
      </c>
      <c r="Q247" s="59">
        <f t="shared" si="25"/>
        <v>97.066635906465891</v>
      </c>
    </row>
    <row r="248" spans="1:17" ht="18" hidden="1" customHeight="1" x14ac:dyDescent="0.3">
      <c r="A248" s="37"/>
      <c r="B248" s="42" t="s">
        <v>380</v>
      </c>
      <c r="C248" s="42" t="s">
        <v>380</v>
      </c>
      <c r="D248" s="41" t="s">
        <v>118</v>
      </c>
      <c r="E248" s="50" t="str">
        <f t="shared" si="27"/>
        <v>Дотации на выравнивание бюджетной обеспеченности субъектов Российской Федерации и муниципальных образований1401</v>
      </c>
      <c r="F248" s="18">
        <v>3203154</v>
      </c>
      <c r="G248" s="18"/>
      <c r="H248" s="18">
        <v>3203154</v>
      </c>
      <c r="I248" s="18"/>
      <c r="J248" s="18">
        <v>3203154</v>
      </c>
      <c r="K248" s="18"/>
      <c r="L248" s="18"/>
      <c r="M248" s="18">
        <v>3203154</v>
      </c>
      <c r="N248" s="18"/>
      <c r="O248" s="18">
        <v>3203154</v>
      </c>
      <c r="P248" s="60">
        <f t="shared" si="26"/>
        <v>100</v>
      </c>
      <c r="Q248" s="60">
        <f t="shared" si="25"/>
        <v>100</v>
      </c>
    </row>
    <row r="249" spans="1:17" ht="18" customHeight="1" x14ac:dyDescent="0.3">
      <c r="A249" s="35"/>
      <c r="B249" s="35" t="s">
        <v>381</v>
      </c>
      <c r="C249" s="35" t="s">
        <v>381</v>
      </c>
      <c r="D249" s="41" t="s">
        <v>119</v>
      </c>
      <c r="E249" s="50" t="str">
        <f t="shared" si="27"/>
        <v>Иные дотации1402</v>
      </c>
      <c r="F249" s="18">
        <v>633447.4</v>
      </c>
      <c r="G249" s="18">
        <v>64560.900000000023</v>
      </c>
      <c r="H249" s="18">
        <v>698008.3</v>
      </c>
      <c r="I249" s="18"/>
      <c r="J249" s="18">
        <v>698008.3</v>
      </c>
      <c r="K249" s="18"/>
      <c r="L249" s="18">
        <v>618898.4</v>
      </c>
      <c r="M249" s="18">
        <v>1316906.7000000002</v>
      </c>
      <c r="N249" s="18">
        <v>-376004.1</v>
      </c>
      <c r="O249" s="18">
        <v>940902.60000000021</v>
      </c>
      <c r="P249" s="60">
        <f t="shared" si="26"/>
        <v>148.53681615868976</v>
      </c>
      <c r="Q249" s="60">
        <f t="shared" si="25"/>
        <v>71.447931732749183</v>
      </c>
    </row>
    <row r="250" spans="1:17" ht="18" customHeight="1" x14ac:dyDescent="0.3">
      <c r="A250" s="35"/>
      <c r="B250" s="35" t="s">
        <v>382</v>
      </c>
      <c r="C250" s="35" t="s">
        <v>382</v>
      </c>
      <c r="D250" s="41" t="s">
        <v>120</v>
      </c>
      <c r="E250" s="50" t="str">
        <f t="shared" si="27"/>
        <v>Прочие межбюджетные трансферты общего характера1403</v>
      </c>
      <c r="F250" s="18">
        <v>559337.4</v>
      </c>
      <c r="G250" s="18">
        <v>13274.099999999977</v>
      </c>
      <c r="H250" s="18">
        <v>572611.5</v>
      </c>
      <c r="I250" s="18">
        <v>80486</v>
      </c>
      <c r="J250" s="18">
        <v>653097.5</v>
      </c>
      <c r="K250" s="18"/>
      <c r="L250" s="18">
        <v>48307.5</v>
      </c>
      <c r="M250" s="18">
        <v>701405</v>
      </c>
      <c r="N250" s="18">
        <v>222839.5</v>
      </c>
      <c r="O250" s="18">
        <v>924244.5</v>
      </c>
      <c r="P250" s="60">
        <f t="shared" si="26"/>
        <v>165.23917406559977</v>
      </c>
      <c r="Q250" s="60">
        <f t="shared" si="25"/>
        <v>131.77044646103178</v>
      </c>
    </row>
  </sheetData>
  <autoFilter ref="A5:Q250">
    <filterColumn colId="13">
      <customFilters>
        <customFilter operator="notEqual" val=" "/>
      </customFilters>
    </filterColumn>
  </autoFilter>
  <mergeCells count="3">
    <mergeCell ref="D1:F1"/>
    <mergeCell ref="A2:Q2"/>
    <mergeCell ref="G1:Q1"/>
  </mergeCells>
  <hyperlinks>
    <hyperlink ref="D50" r:id="rId1" display="consultantplus://offline/ref=47B8ABE5FFA4BE5BE2C28B4FE765E6CAC7B0E0695B0745C8F1593E6C5671DB5709A9E2CE85242F050684305637A10D5924A88B4D436010Z4O5G"/>
    <hyperlink ref="D81" r:id="rId2" display="consultantplus://offline/ref=47B8ABE5FFA4BE5BE2C28B4FE765E6CAC0B9E963530845C8F1593E6C5671DB5709A9E2CC81212C0404DB354326F9025A3BB688505F621245Z5O7G"/>
    <hyperlink ref="D133" r:id="rId3" display="consultantplus://offline/ref=47B8ABE5FFA4BE5BE2C28B4FE765E6CAC7B0EC62590545C8F1593E6C5671DB571BA9BAC0832032040ECE631260ZAOEG"/>
    <hyperlink ref="D137" r:id="rId4" display="consultantplus://offline/ref=47B8ABE5FFA4BE5BE2C28B4FE765E6CAC7B0EC62590345C8F1593E6C5671DB571BA9BAC0832032040ECE631260ZAOEG"/>
  </hyperlinks>
  <pageMargins left="0.51181102362204722" right="0.51181102362204722" top="0.74803149606299213" bottom="0.55118110236220474" header="0.31496062992125984" footer="0.31496062992125984"/>
  <pageSetup paperSize="9" scale="46" fitToHeight="0" orientation="portrait" r:id="rId5"/>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Общая таблица</vt:lpstr>
      <vt:lpstr>'Общая таблица'!Заголовки_для_печати</vt:lpstr>
      <vt:lpstr>'Общая таблица'!Область_печати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Губайдуллина Гульназ Марсилевна</cp:lastModifiedBy>
  <cp:lastPrinted>2022-12-19T04:43:16Z</cp:lastPrinted>
  <dcterms:created xsi:type="dcterms:W3CDTF">2008-09-22T12:52:04Z</dcterms:created>
  <dcterms:modified xsi:type="dcterms:W3CDTF">2022-12-19T10:13:43Z</dcterms:modified>
</cp:coreProperties>
</file>